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공공사업팀\경남특화산업인력지원센터\10.2025년\1. 건물관리\2. 옥상녹화\견적서\"/>
    </mc:Choice>
  </mc:AlternateContent>
  <bookViews>
    <workbookView xWindow="0" yWindow="0" windowWidth="28800" windowHeight="12285" tabRatio="967" activeTab="4"/>
  </bookViews>
  <sheets>
    <sheet name="갑지" sheetId="40" r:id="rId1"/>
    <sheet name="공정표" sheetId="29" r:id="rId2"/>
    <sheet name="원가계산서" sheetId="3" r:id="rId3"/>
    <sheet name="공종별집계표" sheetId="10" r:id="rId4"/>
    <sheet name="공종별내역서" sheetId="9" r:id="rId5"/>
    <sheet name=" 공사설정 " sheetId="2" state="hidden" r:id="rId6"/>
    <sheet name="Sheet1" sheetId="1" state="hidden" r:id="rId7"/>
  </sheets>
  <definedNames>
    <definedName name="_xlnm.Print_Area" localSheetId="0">갑지!$A$1:$M$17</definedName>
    <definedName name="_xlnm.Print_Area" localSheetId="4">공종별내역서!$A$1:$M$134</definedName>
    <definedName name="_xlnm.Print_Area" localSheetId="3">공종별집계표!$A$1:$M$23</definedName>
    <definedName name="_xlnm.Print_Titles" localSheetId="4">공종별내역서!$1:$3</definedName>
    <definedName name="_xlnm.Print_Titles" localSheetId="3">공종별집계표!$1:$4</definedName>
    <definedName name="_xlnm.Print_Titles" localSheetId="2">원가계산서!$1:$3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3" l="1"/>
  <c r="E26" i="3"/>
  <c r="K30" i="9" l="1"/>
  <c r="J30" i="9"/>
  <c r="H30" i="9"/>
  <c r="F30" i="9"/>
  <c r="L30" i="9" s="1"/>
  <c r="I47" i="9" l="1"/>
  <c r="G8" i="10" s="1"/>
  <c r="K127" i="9" l="1"/>
  <c r="J127" i="9"/>
  <c r="H127" i="9"/>
  <c r="F127" i="9"/>
  <c r="L127" i="9" l="1"/>
  <c r="K75" i="9"/>
  <c r="J75" i="9"/>
  <c r="H75" i="9"/>
  <c r="F75" i="9"/>
  <c r="K74" i="9"/>
  <c r="J74" i="9"/>
  <c r="H74" i="9"/>
  <c r="F74" i="9"/>
  <c r="K73" i="9"/>
  <c r="J73" i="9"/>
  <c r="H73" i="9"/>
  <c r="F73" i="9"/>
  <c r="K72" i="9"/>
  <c r="J72" i="9"/>
  <c r="H72" i="9"/>
  <c r="F72" i="9"/>
  <c r="K71" i="9"/>
  <c r="J71" i="9"/>
  <c r="H71" i="9"/>
  <c r="F71" i="9"/>
  <c r="K50" i="9"/>
  <c r="J50" i="9"/>
  <c r="H50" i="9"/>
  <c r="F50" i="9"/>
  <c r="K94" i="9"/>
  <c r="J94" i="9"/>
  <c r="H94" i="9"/>
  <c r="F94" i="9"/>
  <c r="K53" i="9"/>
  <c r="J53" i="9"/>
  <c r="H53" i="9"/>
  <c r="F53" i="9"/>
  <c r="K52" i="9"/>
  <c r="J52" i="9"/>
  <c r="H52" i="9"/>
  <c r="F52" i="9"/>
  <c r="K51" i="9"/>
  <c r="J51" i="9"/>
  <c r="H51" i="9"/>
  <c r="F51" i="9"/>
  <c r="F91" i="9" l="1"/>
  <c r="F10" i="10" s="1"/>
  <c r="H91" i="9"/>
  <c r="G10" i="10" s="1"/>
  <c r="L50" i="9"/>
  <c r="L72" i="9"/>
  <c r="L74" i="9"/>
  <c r="L94" i="9"/>
  <c r="L75" i="9"/>
  <c r="L73" i="9"/>
  <c r="L71" i="9"/>
  <c r="L51" i="9"/>
  <c r="L52" i="9"/>
  <c r="L53" i="9"/>
  <c r="K126" i="9" l="1"/>
  <c r="J126" i="9"/>
  <c r="H126" i="9"/>
  <c r="F126" i="9"/>
  <c r="L126" i="9" l="1"/>
  <c r="K125" i="9"/>
  <c r="J125" i="9"/>
  <c r="H125" i="9"/>
  <c r="F125" i="9"/>
  <c r="K27" i="9"/>
  <c r="K124" i="9"/>
  <c r="J124" i="9"/>
  <c r="H124" i="9"/>
  <c r="F124" i="9"/>
  <c r="L125" i="9" l="1"/>
  <c r="L124" i="9"/>
  <c r="K35" i="9" l="1"/>
  <c r="J35" i="9"/>
  <c r="H35" i="9"/>
  <c r="F35" i="9"/>
  <c r="K34" i="9"/>
  <c r="J34" i="9"/>
  <c r="H34" i="9"/>
  <c r="F34" i="9"/>
  <c r="K33" i="9"/>
  <c r="J33" i="9"/>
  <c r="H33" i="9"/>
  <c r="F33" i="9"/>
  <c r="K32" i="9"/>
  <c r="J32" i="9"/>
  <c r="H32" i="9"/>
  <c r="F32" i="9"/>
  <c r="K28" i="9"/>
  <c r="J28" i="9"/>
  <c r="H28" i="9"/>
  <c r="F28" i="9"/>
  <c r="K37" i="9"/>
  <c r="J37" i="9"/>
  <c r="H37" i="9"/>
  <c r="F37" i="9"/>
  <c r="K36" i="9"/>
  <c r="J36" i="9"/>
  <c r="H36" i="9"/>
  <c r="F36" i="9"/>
  <c r="L28" i="9" l="1"/>
  <c r="L33" i="9"/>
  <c r="L34" i="9"/>
  <c r="L35" i="9"/>
  <c r="L32" i="9"/>
  <c r="L36" i="9"/>
  <c r="L37" i="9"/>
  <c r="K119" i="9"/>
  <c r="J119" i="9"/>
  <c r="H119" i="9"/>
  <c r="F119" i="9"/>
  <c r="L119" i="9" l="1"/>
  <c r="K123" i="9"/>
  <c r="J123" i="9"/>
  <c r="H123" i="9"/>
  <c r="F123" i="9"/>
  <c r="K122" i="9"/>
  <c r="J122" i="9"/>
  <c r="H122" i="9"/>
  <c r="F122" i="9"/>
  <c r="K49" i="9"/>
  <c r="J49" i="9"/>
  <c r="H49" i="9"/>
  <c r="F49" i="9"/>
  <c r="L122" i="9" l="1"/>
  <c r="L49" i="9"/>
  <c r="L123" i="9"/>
  <c r="K121" i="9"/>
  <c r="J121" i="9"/>
  <c r="H121" i="9"/>
  <c r="F121" i="9"/>
  <c r="K120" i="9"/>
  <c r="J120" i="9"/>
  <c r="H120" i="9"/>
  <c r="F120" i="9"/>
  <c r="K118" i="9"/>
  <c r="J118" i="9"/>
  <c r="H118" i="9"/>
  <c r="F118" i="9"/>
  <c r="K117" i="9"/>
  <c r="J117" i="9"/>
  <c r="H117" i="9"/>
  <c r="F117" i="9"/>
  <c r="H69" i="9"/>
  <c r="G9" i="10" s="1"/>
  <c r="L117" i="9" l="1"/>
  <c r="L118" i="9"/>
  <c r="L120" i="9"/>
  <c r="L121" i="9"/>
  <c r="J93" i="9"/>
  <c r="H93" i="9"/>
  <c r="F93" i="9"/>
  <c r="J31" i="9"/>
  <c r="F31" i="9"/>
  <c r="J29" i="9"/>
  <c r="H29" i="9"/>
  <c r="F29" i="9"/>
  <c r="J27" i="9"/>
  <c r="F27" i="9"/>
  <c r="F47" i="9" l="1"/>
  <c r="F113" i="9"/>
  <c r="L93" i="9"/>
  <c r="F69" i="9"/>
  <c r="L29" i="9"/>
  <c r="K93" i="9"/>
  <c r="K31" i="9"/>
  <c r="L27" i="9"/>
  <c r="K29" i="9"/>
  <c r="H31" i="9"/>
  <c r="L31" i="9" s="1"/>
  <c r="E11" i="10" l="1"/>
  <c r="F11" i="10" s="1"/>
  <c r="L47" i="9"/>
  <c r="L113" i="9"/>
  <c r="H113" i="9"/>
  <c r="G11" i="10" s="1"/>
  <c r="H47" i="9"/>
  <c r="L69" i="9"/>
  <c r="E9" i="10"/>
  <c r="E8" i="10"/>
  <c r="H11" i="10" l="1"/>
  <c r="L11" i="10" s="1"/>
  <c r="K11" i="10"/>
  <c r="J116" i="9" l="1"/>
  <c r="H116" i="9"/>
  <c r="F116" i="9"/>
  <c r="J115" i="9"/>
  <c r="J134" i="9" s="1"/>
  <c r="I12" i="10" s="1"/>
  <c r="H115" i="9"/>
  <c r="F115" i="9"/>
  <c r="H134" i="9" l="1"/>
  <c r="G12" i="10" s="1"/>
  <c r="H12" i="10" s="1"/>
  <c r="F134" i="9"/>
  <c r="E12" i="10" s="1"/>
  <c r="J12" i="10"/>
  <c r="L115" i="9"/>
  <c r="L116" i="9"/>
  <c r="K116" i="9"/>
  <c r="K115" i="9"/>
  <c r="K12" i="10" l="1"/>
  <c r="L134" i="9"/>
  <c r="E11" i="3"/>
  <c r="F12" i="10"/>
  <c r="L12" i="10" s="1"/>
  <c r="H9" i="10"/>
  <c r="F9" i="10" l="1"/>
  <c r="L9" i="10" s="1"/>
  <c r="K9" i="10"/>
  <c r="J7" i="9" l="1"/>
  <c r="H10" i="10" l="1"/>
  <c r="E10" i="10" l="1"/>
  <c r="L91" i="9"/>
  <c r="H7" i="9"/>
  <c r="K10" i="10" l="1"/>
  <c r="L10" i="10"/>
  <c r="H8" i="10" l="1"/>
  <c r="F7" i="9"/>
  <c r="L7" i="9" s="1"/>
  <c r="K7" i="9" l="1"/>
  <c r="J25" i="9" l="1"/>
  <c r="H25" i="9" l="1"/>
  <c r="G7" i="10" s="1"/>
  <c r="H7" i="10" l="1"/>
  <c r="H23" i="10" s="1"/>
  <c r="F25" i="9" l="1"/>
  <c r="E7" i="10" s="1"/>
  <c r="K7" i="10" s="1"/>
  <c r="E8" i="3"/>
  <c r="L25" i="9"/>
  <c r="E10" i="3" l="1"/>
  <c r="J7" i="10" l="1"/>
  <c r="J23" i="10" s="1"/>
  <c r="F7" i="10" l="1"/>
  <c r="L7" i="10" l="1"/>
  <c r="F8" i="10" l="1"/>
  <c r="F23" i="10" s="1"/>
  <c r="K8" i="10"/>
  <c r="L8" i="10" l="1"/>
  <c r="L23" i="10" s="1"/>
  <c r="E4" i="3"/>
  <c r="E7" i="3" s="1"/>
  <c r="E22" i="3" l="1"/>
  <c r="E23" i="3" l="1"/>
  <c r="E28" i="3" l="1"/>
  <c r="E29" i="3" s="1"/>
  <c r="G9" i="40" s="1"/>
  <c r="G14" i="40" s="1"/>
</calcChain>
</file>

<file path=xl/sharedStrings.xml><?xml version="1.0" encoding="utf-8"?>
<sst xmlns="http://schemas.openxmlformats.org/spreadsheetml/2006/main" count="485" uniqueCount="343">
  <si>
    <t>공 종 별 집 계 표</t>
  </si>
  <si>
    <t>규      격</t>
  </si>
  <si>
    <t>단위</t>
  </si>
  <si>
    <t>수량</t>
  </si>
  <si>
    <t>단  가</t>
  </si>
  <si>
    <t>금  액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</si>
  <si>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</si>
  <si>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</si>
  <si>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</si>
  <si>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</si>
  <si>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</si>
  <si>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</si>
  <si>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</si>
  <si>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</si>
  <si>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</si>
  <si>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</si>
  <si>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</si>
  <si>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</si>
  <si>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</si>
  <si>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</si>
  <si>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</si>
  <si>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</si>
  <si>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</si>
  <si>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</si>
  <si>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</si>
  <si>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</si>
  <si>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</si>
  <si>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</si>
  <si>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</si>
  <si>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</si>
  <si>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</si>
  <si>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</si>
  <si>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</si>
  <si>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</si>
  <si>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</si>
  <si>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</si>
  <si>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</si>
  <si>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</si>
  <si>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</si>
  <si>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</si>
  <si>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</si>
  <si>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</si>
  <si>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</si>
  <si>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</si>
  <si>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</si>
  <si>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</si>
  <si>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</si>
  <si>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</t>
  </si>
  <si>
    <t>010101</t>
  </si>
  <si>
    <t>T</t>
  </si>
  <si>
    <t>F</t>
  </si>
  <si>
    <t>M2</t>
  </si>
  <si>
    <t>511372705B408230BF198841B47CEF</t>
  </si>
  <si>
    <t>010101511372705B408230BF198841B47CEF</t>
  </si>
  <si>
    <t>[ 합           계 ]</t>
  </si>
  <si>
    <t>TOTAL</t>
  </si>
  <si>
    <t>010102</t>
  </si>
  <si>
    <t>비      고</t>
  </si>
  <si>
    <t>A</t>
  </si>
  <si>
    <t>코드</t>
  </si>
  <si>
    <t>조달청가격</t>
  </si>
  <si>
    <t>거래가격</t>
  </si>
  <si>
    <t>유통물가</t>
  </si>
  <si>
    <t>조사가격1</t>
  </si>
  <si>
    <t>조사가격2</t>
  </si>
  <si>
    <t>공 사 원 가 계 산 서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</si>
  <si>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</si>
  <si>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</si>
  <si>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</si>
  <si>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</si>
  <si>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</si>
  <si>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</si>
  <si>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</si>
  <si>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</si>
  <si>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</si>
  <si>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</si>
  <si>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</si>
  <si>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</si>
  <si>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</si>
  <si>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</si>
  <si>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</si>
  <si>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</si>
  <si>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</si>
  <si>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</si>
  <si>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</si>
  <si>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</si>
  <si>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</si>
  <si>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기   계    경   비</t>
  </si>
  <si>
    <t>C4</t>
  </si>
  <si>
    <t>산  재  보  험  료</t>
  </si>
  <si>
    <t>C5</t>
  </si>
  <si>
    <t>고  용  보  험  료</t>
  </si>
  <si>
    <t>C6</t>
  </si>
  <si>
    <t>국민  건강  보험료</t>
  </si>
  <si>
    <t>C7</t>
  </si>
  <si>
    <t>국민  연금  보험료</t>
  </si>
  <si>
    <t>CB</t>
  </si>
  <si>
    <t>노인장기요양보험료</t>
  </si>
  <si>
    <t>CA</t>
  </si>
  <si>
    <t>산업안전보건관리비</t>
  </si>
  <si>
    <t>CH</t>
  </si>
  <si>
    <t>환  경  보  전  비</t>
  </si>
  <si>
    <t>CG</t>
  </si>
  <si>
    <t>기   타    경   비</t>
  </si>
  <si>
    <t>CL</t>
  </si>
  <si>
    <t>건설기계대여금지급보증서발급수수료</t>
  </si>
  <si>
    <t>CS</t>
  </si>
  <si>
    <t>S1</t>
  </si>
  <si>
    <t xml:space="preserve">        계</t>
  </si>
  <si>
    <t>D1</t>
  </si>
  <si>
    <t>일  반  관  리  비</t>
  </si>
  <si>
    <t>D2</t>
  </si>
  <si>
    <t>이              윤</t>
  </si>
  <si>
    <t>D9</t>
  </si>
  <si>
    <t>공   급    가   액</t>
  </si>
  <si>
    <t>DB</t>
  </si>
  <si>
    <t>부  가  가  치  세</t>
  </si>
  <si>
    <t>DK</t>
  </si>
  <si>
    <t>관급자관급자재</t>
  </si>
  <si>
    <t>S2</t>
  </si>
  <si>
    <t>총   공   사    비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</si>
  <si>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</si>
  <si>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</si>
  <si>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</si>
  <si>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</si>
  <si>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</si>
  <si>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</si>
  <si>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</si>
  <si>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</si>
  <si>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</si>
  <si>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</si>
  <si>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C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</si>
  <si>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</si>
  <si>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</si>
  <si>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</si>
  <si>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</si>
  <si>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</si>
  <si>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</si>
  <si>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</si>
  <si>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</si>
  <si>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</si>
  <si>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</si>
  <si>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</si>
  <si>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</si>
  <si>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</si>
  <si>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</si>
  <si>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</si>
  <si>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</si>
  <si>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</si>
  <si>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</si>
  <si>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</si>
  <si>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운    반    비</t>
  </si>
  <si>
    <t>C1</t>
  </si>
  <si>
    <t>도급자관급자재</t>
  </si>
  <si>
    <t>DJ</t>
  </si>
  <si>
    <t>사 급 자 재 비</t>
  </si>
  <si>
    <t>D3</t>
  </si>
  <si>
    <t>외    자    재</t>
  </si>
  <si>
    <t>건설폐기물처리비</t>
  </si>
  <si>
    <t>D7</t>
  </si>
  <si>
    <t>지정폐기물처리비</t>
  </si>
  <si>
    <t>D8</t>
  </si>
  <si>
    <t>...</t>
  </si>
  <si>
    <t xml:space="preserve"> </t>
    <phoneticPr fontId="4" type="noConversion"/>
  </si>
  <si>
    <t>식</t>
    <phoneticPr fontId="1" type="noConversion"/>
  </si>
  <si>
    <t>단위</t>
    <phoneticPr fontId="4" type="noConversion"/>
  </si>
  <si>
    <t>도  급  액</t>
    <phoneticPr fontId="1" type="noConversion"/>
  </si>
  <si>
    <t xml:space="preserve"> </t>
    <phoneticPr fontId="1" type="noConversion"/>
  </si>
  <si>
    <t>예    정    공    정    표</t>
    <phoneticPr fontId="4" type="noConversion"/>
  </si>
  <si>
    <t>공    종</t>
    <phoneticPr fontId="4" type="noConversion"/>
  </si>
  <si>
    <t>공      사      기     간</t>
    <phoneticPr fontId="4" type="noConversion"/>
  </si>
  <si>
    <t>비  고</t>
    <phoneticPr fontId="4" type="noConversion"/>
  </si>
  <si>
    <t>공수율(%)</t>
    <phoneticPr fontId="4" type="noConversion"/>
  </si>
  <si>
    <t>4</t>
    <phoneticPr fontId="5" type="noConversion"/>
  </si>
  <si>
    <t xml:space="preserve"> </t>
    <phoneticPr fontId="4" type="noConversion"/>
  </si>
  <si>
    <t>현장정리</t>
  </si>
  <si>
    <t xml:space="preserve"> 실내건축공사 기준</t>
  </si>
  <si>
    <t xml:space="preserve"> </t>
    <phoneticPr fontId="1" type="noConversion"/>
  </si>
  <si>
    <t>산 출 내 역 서</t>
    <phoneticPr fontId="4" type="noConversion"/>
  </si>
  <si>
    <t xml:space="preserve"> 아래와 같이 견적합니다.</t>
    <phoneticPr fontId="4" type="noConversion"/>
  </si>
  <si>
    <t>(단위:원. 부가세포함)</t>
    <phoneticPr fontId="4" type="noConversion"/>
  </si>
  <si>
    <t>품          명</t>
    <phoneticPr fontId="4" type="noConversion"/>
  </si>
  <si>
    <t>구   성   비</t>
    <phoneticPr fontId="4" type="noConversion"/>
  </si>
  <si>
    <t>수량</t>
    <phoneticPr fontId="4" type="noConversion"/>
  </si>
  <si>
    <t>단      가</t>
    <phoneticPr fontId="4" type="noConversion"/>
  </si>
  <si>
    <t>금       액</t>
    <phoneticPr fontId="4" type="noConversion"/>
  </si>
  <si>
    <t>비      고</t>
    <phoneticPr fontId="4" type="noConversion"/>
  </si>
  <si>
    <t>식</t>
    <phoneticPr fontId="4" type="noConversion"/>
  </si>
  <si>
    <t>총공사금액</t>
    <phoneticPr fontId="4" type="noConversion"/>
  </si>
  <si>
    <t>&lt;NOTE&gt;</t>
    <phoneticPr fontId="4" type="noConversion"/>
  </si>
  <si>
    <t>견적사항외 별도</t>
    <phoneticPr fontId="4" type="noConversion"/>
  </si>
  <si>
    <t xml:space="preserve"> </t>
    <phoneticPr fontId="4" type="noConversion"/>
  </si>
  <si>
    <t>규  격</t>
    <phoneticPr fontId="1" type="noConversion"/>
  </si>
  <si>
    <t>재   료   비</t>
    <phoneticPr fontId="1" type="noConversion"/>
  </si>
  <si>
    <t>노   무   비</t>
    <phoneticPr fontId="1" type="noConversion"/>
  </si>
  <si>
    <t>경       비</t>
    <phoneticPr fontId="1" type="noConversion"/>
  </si>
  <si>
    <t>경        비</t>
    <phoneticPr fontId="1" type="noConversion"/>
  </si>
  <si>
    <t>합       계</t>
    <phoneticPr fontId="1" type="noConversion"/>
  </si>
  <si>
    <t>품              명</t>
    <phoneticPr fontId="1" type="noConversion"/>
  </si>
  <si>
    <t>품          명</t>
    <phoneticPr fontId="1" type="noConversion"/>
  </si>
  <si>
    <t>재   료   비</t>
    <phoneticPr fontId="1" type="noConversion"/>
  </si>
  <si>
    <t>합       계</t>
    <phoneticPr fontId="1" type="noConversion"/>
  </si>
  <si>
    <t xml:space="preserve"> </t>
    <phoneticPr fontId="1" type="noConversion"/>
  </si>
  <si>
    <t xml:space="preserve">                             귀하</t>
    <phoneticPr fontId="4" type="noConversion"/>
  </si>
  <si>
    <t xml:space="preserve">  면    적 :  380M2       </t>
    <phoneticPr fontId="4" type="noConversion"/>
  </si>
  <si>
    <t xml:space="preserve"> 작성일자 : 2025년    04월  </t>
    <phoneticPr fontId="4" type="noConversion"/>
  </si>
  <si>
    <t>1. 옥상 환경개선 및 공원 조성 공사</t>
    <phoneticPr fontId="4" type="noConversion"/>
  </si>
  <si>
    <t>전시명 : 옥상 환경개선 및 공원 조성 공사</t>
    <phoneticPr fontId="4" type="noConversion"/>
  </si>
  <si>
    <t>공사명 : 옥상 환경개선 및 공원 조성 공사</t>
    <phoneticPr fontId="1" type="noConversion"/>
  </si>
  <si>
    <t>1.옥상 환경개선 및 공원 조성 공사</t>
    <phoneticPr fontId="1" type="noConversion"/>
  </si>
  <si>
    <t>01 건축공사</t>
    <phoneticPr fontId="1" type="noConversion"/>
  </si>
  <si>
    <t>1. 옥상 환경개선 및 공원 조성 공사</t>
    <phoneticPr fontId="1" type="noConversion"/>
  </si>
  <si>
    <t>01 건축공사</t>
    <phoneticPr fontId="1" type="noConversion"/>
  </si>
  <si>
    <t>0101  가설공사</t>
    <phoneticPr fontId="1" type="noConversion"/>
  </si>
  <si>
    <t>0101  가설공사</t>
    <phoneticPr fontId="1" type="noConversion"/>
  </si>
  <si>
    <t>가 설 공 사</t>
    <phoneticPr fontId="4" type="noConversion"/>
  </si>
  <si>
    <t>창 호 공 사</t>
    <phoneticPr fontId="4" type="noConversion"/>
  </si>
  <si>
    <t>유 리 공 사</t>
    <phoneticPr fontId="4" type="noConversion"/>
  </si>
  <si>
    <t>기 타 공 사</t>
    <phoneticPr fontId="4" type="noConversion"/>
  </si>
  <si>
    <t>준      공</t>
    <phoneticPr fontId="4" type="noConversion"/>
  </si>
  <si>
    <t>칠   공   사</t>
    <phoneticPr fontId="4" type="noConversion"/>
  </si>
  <si>
    <t>M</t>
  </si>
  <si>
    <t>개소</t>
    <phoneticPr fontId="1" type="noConversion"/>
  </si>
  <si>
    <t>1000 * 2100</t>
    <phoneticPr fontId="4" type="noConversion"/>
  </si>
  <si>
    <t>복층유리, 투명, 16mm</t>
  </si>
  <si>
    <t xml:space="preserve"> 복층유리</t>
    <phoneticPr fontId="1" type="noConversion"/>
  </si>
  <si>
    <t>5*5, 실리콘</t>
  </si>
  <si>
    <t xml:space="preserve"> 유리주위 코킹</t>
    <phoneticPr fontId="1" type="noConversion"/>
  </si>
  <si>
    <t>주방가구제작</t>
    <phoneticPr fontId="1" type="noConversion"/>
  </si>
  <si>
    <t>탕비실</t>
    <phoneticPr fontId="1" type="noConversion"/>
  </si>
  <si>
    <t>테이블</t>
    <phoneticPr fontId="1" type="noConversion"/>
  </si>
  <si>
    <t>개소</t>
    <phoneticPr fontId="1" type="noConversion"/>
  </si>
  <si>
    <t>SET</t>
    <phoneticPr fontId="1" type="noConversion"/>
  </si>
  <si>
    <t>화단의자</t>
    <phoneticPr fontId="1" type="noConversion"/>
  </si>
  <si>
    <t xml:space="preserve"> 화단테이블</t>
    <phoneticPr fontId="1" type="noConversion"/>
  </si>
  <si>
    <t xml:space="preserve"> 파고라 테이블</t>
    <phoneticPr fontId="1" type="noConversion"/>
  </si>
  <si>
    <t xml:space="preserve"> 파고라 의자</t>
    <phoneticPr fontId="1" type="noConversion"/>
  </si>
  <si>
    <t xml:space="preserve"> 경관조명</t>
    <phoneticPr fontId="1" type="noConversion"/>
  </si>
  <si>
    <t>150w. LED방수. 투광기</t>
    <phoneticPr fontId="1" type="noConversion"/>
  </si>
  <si>
    <t xml:space="preserve"> </t>
    <phoneticPr fontId="1" type="noConversion"/>
  </si>
  <si>
    <t>M</t>
    <phoneticPr fontId="1" type="noConversion"/>
  </si>
  <si>
    <t xml:space="preserve"> 전기배선</t>
    <phoneticPr fontId="1" type="noConversion"/>
  </si>
  <si>
    <t xml:space="preserve"> 대형파라솔</t>
    <phoneticPr fontId="1" type="noConversion"/>
  </si>
  <si>
    <t>2.5M, 받친대포함</t>
    <phoneticPr fontId="1" type="noConversion"/>
  </si>
  <si>
    <t>퇴직  공제  부금비</t>
  </si>
  <si>
    <t xml:space="preserve">  전 시 명 : 옥상 환경개선 및 공원 조성 공사</t>
    <phoneticPr fontId="4" type="noConversion"/>
  </si>
  <si>
    <t>1500 * 2350</t>
    <phoneticPr fontId="4" type="noConversion"/>
  </si>
  <si>
    <t>5000 * 1600</t>
    <phoneticPr fontId="1" type="noConversion"/>
  </si>
  <si>
    <t>탕비실 슬라이딩도어</t>
    <phoneticPr fontId="4" type="noConversion"/>
  </si>
  <si>
    <t>1500 * 600</t>
    <phoneticPr fontId="1" type="noConversion"/>
  </si>
  <si>
    <t>출입구 바닥 계단 설치</t>
    <phoneticPr fontId="1" type="noConversion"/>
  </si>
  <si>
    <t>유리두께 12mm 이하</t>
  </si>
  <si>
    <t>유리두께 24mm 이하</t>
  </si>
  <si>
    <t xml:space="preserve"> 창호유리설치 / 복층유리</t>
    <phoneticPr fontId="1" type="noConversion"/>
  </si>
  <si>
    <t>800 * 2350</t>
    <phoneticPr fontId="4" type="noConversion"/>
  </si>
  <si>
    <t>흡연구역</t>
    <phoneticPr fontId="1" type="noConversion"/>
  </si>
  <si>
    <t>EA</t>
    <phoneticPr fontId="1" type="noConversion"/>
  </si>
  <si>
    <t>Ø2300, 300(H)</t>
    <phoneticPr fontId="1" type="noConversion"/>
  </si>
  <si>
    <t>Ø1280, 300(H)</t>
    <phoneticPr fontId="1" type="noConversion"/>
  </si>
  <si>
    <t>그늘나무, 화단용, 야생화</t>
    <phoneticPr fontId="1" type="noConversion"/>
  </si>
  <si>
    <t>식</t>
    <phoneticPr fontId="1" type="noConversion"/>
  </si>
  <si>
    <t xml:space="preserve"> 조경식재</t>
    <phoneticPr fontId="1" type="noConversion"/>
  </si>
  <si>
    <t>25t 이하</t>
    <phoneticPr fontId="4" type="noConversion"/>
  </si>
  <si>
    <t>시간</t>
    <phoneticPr fontId="4" type="noConversion"/>
  </si>
  <si>
    <t xml:space="preserve"> 크레인임대</t>
    <phoneticPr fontId="4" type="noConversion"/>
  </si>
  <si>
    <t>[ 옥상 환경개선 및 공원 조성 공사 ]</t>
    <phoneticPr fontId="1" type="noConversion"/>
  </si>
  <si>
    <t>[ 옥상 환경개선 및 공원 조성 공사 ]</t>
    <phoneticPr fontId="1" type="noConversion"/>
  </si>
  <si>
    <t>스카시</t>
    <phoneticPr fontId="1" type="noConversion"/>
  </si>
  <si>
    <t>식</t>
    <phoneticPr fontId="4" type="noConversion"/>
  </si>
  <si>
    <t>1500 * 2350</t>
    <phoneticPr fontId="4" type="noConversion"/>
  </si>
  <si>
    <t>개소</t>
    <phoneticPr fontId="1" type="noConversion"/>
  </si>
  <si>
    <t>개소</t>
    <phoneticPr fontId="1" type="noConversion"/>
  </si>
  <si>
    <t>바닥, 외부 2회, con'c·mortar면, 친환경</t>
    <phoneticPr fontId="1" type="noConversion"/>
  </si>
  <si>
    <t>바탕만들기 + 수성페인트 롤러칠</t>
    <phoneticPr fontId="1" type="noConversion"/>
  </si>
  <si>
    <t>벽체, 외부 2회, con'c·mortar면, 친환경</t>
    <phoneticPr fontId="1" type="noConversion"/>
  </si>
  <si>
    <t xml:space="preserve"> 창공이 로고 제작 설치</t>
    <phoneticPr fontId="1" type="noConversion"/>
  </si>
  <si>
    <t>입구게이트제작</t>
    <phoneticPr fontId="4" type="noConversion"/>
  </si>
  <si>
    <t>입구 슬라이딩도어</t>
    <phoneticPr fontId="4" type="noConversion"/>
  </si>
  <si>
    <t>1000 * 2100</t>
    <phoneticPr fontId="4" type="noConversion"/>
  </si>
  <si>
    <t xml:space="preserve"> 판유리</t>
    <phoneticPr fontId="1" type="noConversion"/>
  </si>
  <si>
    <t>투명, 8mm</t>
    <phoneticPr fontId="1" type="noConversion"/>
  </si>
  <si>
    <t xml:space="preserve"> 창호유리설치 / 판유리</t>
    <phoneticPr fontId="1" type="noConversion"/>
  </si>
  <si>
    <t>유성페인트 롤러칠</t>
    <phoneticPr fontId="1" type="noConversion"/>
  </si>
  <si>
    <t>0102  금속 및 금형 가공 공사</t>
    <phoneticPr fontId="1" type="noConversion"/>
  </si>
  <si>
    <t>0103  창호 공사</t>
    <phoneticPr fontId="1" type="noConversion"/>
  </si>
  <si>
    <t>0104  유리 공사</t>
    <phoneticPr fontId="1" type="noConversion"/>
  </si>
  <si>
    <t>0105  칠공사</t>
    <phoneticPr fontId="1" type="noConversion"/>
  </si>
  <si>
    <t>0106  기타공사</t>
    <phoneticPr fontId="1" type="noConversion"/>
  </si>
  <si>
    <t>0104  유리 공사</t>
    <phoneticPr fontId="1" type="noConversion"/>
  </si>
  <si>
    <t>4000*300*300(H)</t>
    <phoneticPr fontId="1" type="noConversion"/>
  </si>
  <si>
    <t>2300*300*300(H)</t>
    <phoneticPr fontId="1" type="noConversion"/>
  </si>
  <si>
    <t>식</t>
    <phoneticPr fontId="1" type="noConversion"/>
  </si>
  <si>
    <t>공원벤치(우드)</t>
    <phoneticPr fontId="4" type="noConversion"/>
  </si>
  <si>
    <t>4인용</t>
    <phoneticPr fontId="1" type="noConversion"/>
  </si>
  <si>
    <t>2600*500*500(H)</t>
    <phoneticPr fontId="1" type="noConversion"/>
  </si>
  <si>
    <t>실외기 가림막 제작(우드)</t>
    <phoneticPr fontId="1" type="noConversion"/>
  </si>
  <si>
    <t xml:space="preserve">탕비실 벽체 제작 </t>
    <phoneticPr fontId="4" type="noConversion"/>
  </si>
  <si>
    <t xml:space="preserve"> 벤치(물방울형)금속</t>
    <phoneticPr fontId="1" type="noConversion"/>
  </si>
  <si>
    <t>파고라제작(철재)</t>
    <phoneticPr fontId="4" type="noConversion"/>
  </si>
  <si>
    <t>3M*6M*2.5M(H)</t>
    <phoneticPr fontId="4" type="noConversion"/>
  </si>
  <si>
    <t xml:space="preserve"> 화단후레임제작 10번(곡선형), 스텐</t>
    <phoneticPr fontId="1" type="noConversion"/>
  </si>
  <si>
    <t xml:space="preserve"> 화단후레임제작 9번(곡선형), 스텐</t>
    <phoneticPr fontId="1" type="noConversion"/>
  </si>
  <si>
    <t xml:space="preserve"> 화단후레임제작 8번(원형), 스텐</t>
    <phoneticPr fontId="1" type="noConversion"/>
  </si>
  <si>
    <t xml:space="preserve"> 화단후레임제작 7번(원형), 스텐</t>
    <phoneticPr fontId="1" type="noConversion"/>
  </si>
  <si>
    <t xml:space="preserve"> 화단후레임제작 1번-5번(사각), 스텐</t>
    <phoneticPr fontId="1" type="noConversion"/>
  </si>
  <si>
    <t xml:space="preserve"> 화단후레임제작 6번(사각), 스텐</t>
    <phoneticPr fontId="1" type="noConversion"/>
  </si>
  <si>
    <t>3000*450*300(H)</t>
    <phoneticPr fontId="1" type="noConversion"/>
  </si>
  <si>
    <t>본 전시는 착수일로부터 30일간으로 하며, 그 예정공정표는 다음과 같다.</t>
    <phoneticPr fontId="5" type="noConversion"/>
  </si>
  <si>
    <t>30일</t>
    <phoneticPr fontId="4" type="noConversion"/>
  </si>
  <si>
    <t>금속 및 금형 가공 공사</t>
    <phoneticPr fontId="4" type="noConversion"/>
  </si>
  <si>
    <t>1</t>
    <phoneticPr fontId="1" type="noConversion"/>
  </si>
  <si>
    <t>2</t>
    <phoneticPr fontId="5" type="noConversion"/>
  </si>
  <si>
    <t>3</t>
    <phoneticPr fontId="5" type="noConversion"/>
  </si>
  <si>
    <t>5</t>
    <phoneticPr fontId="5" type="noConversion"/>
  </si>
  <si>
    <t>6</t>
    <phoneticPr fontId="5" type="noConversion"/>
  </si>
  <si>
    <t>7</t>
    <phoneticPr fontId="5" type="noConversion"/>
  </si>
  <si>
    <t>8</t>
    <phoneticPr fontId="5" type="noConversion"/>
  </si>
  <si>
    <t>9</t>
    <phoneticPr fontId="4" type="noConversion"/>
  </si>
  <si>
    <t>10</t>
    <phoneticPr fontId="4" type="noConversion"/>
  </si>
  <si>
    <t>11</t>
    <phoneticPr fontId="5" type="noConversion"/>
  </si>
  <si>
    <t>12</t>
    <phoneticPr fontId="5" type="noConversion"/>
  </si>
  <si>
    <t>13</t>
    <phoneticPr fontId="5" type="noConversion"/>
  </si>
  <si>
    <t>14</t>
    <phoneticPr fontId="5" type="noConversion"/>
  </si>
  <si>
    <t xml:space="preserve"> </t>
    <phoneticPr fontId="1" type="noConversion"/>
  </si>
  <si>
    <t>15</t>
    <phoneticPr fontId="5" type="noConversion"/>
  </si>
  <si>
    <t>16</t>
    <phoneticPr fontId="5" type="noConversion"/>
  </si>
  <si>
    <t>17</t>
    <phoneticPr fontId="5" type="noConversion"/>
  </si>
  <si>
    <t>18</t>
    <phoneticPr fontId="4" type="noConversion"/>
  </si>
  <si>
    <t>19</t>
    <phoneticPr fontId="5" type="noConversion"/>
  </si>
  <si>
    <t>20</t>
    <phoneticPr fontId="5" type="noConversion"/>
  </si>
  <si>
    <t>21</t>
    <phoneticPr fontId="1" type="noConversion"/>
  </si>
  <si>
    <t>22</t>
    <phoneticPr fontId="1" type="noConversion"/>
  </si>
  <si>
    <t>23</t>
    <phoneticPr fontId="1" type="noConversion"/>
  </si>
  <si>
    <t>24</t>
    <phoneticPr fontId="1" type="noConversion"/>
  </si>
  <si>
    <t>25</t>
    <phoneticPr fontId="1" type="noConversion"/>
  </si>
  <si>
    <t>26</t>
    <phoneticPr fontId="5" type="noConversion"/>
  </si>
  <si>
    <t>27</t>
    <phoneticPr fontId="5" type="noConversion"/>
  </si>
  <si>
    <t>28</t>
    <phoneticPr fontId="5" type="noConversion"/>
  </si>
  <si>
    <t>29</t>
    <phoneticPr fontId="5" type="noConversion"/>
  </si>
  <si>
    <t>30</t>
    <phoneticPr fontId="4" type="noConversion"/>
  </si>
  <si>
    <t>디자인 및 설계</t>
    <phoneticPr fontId="1" type="noConversion"/>
  </si>
  <si>
    <t>금액 : 금0000000원(￦000,000,000)</t>
    <phoneticPr fontId="1" type="noConversion"/>
  </si>
  <si>
    <t>총공사금액 : 금 000000원(￦000)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</si>
</sst>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#,###"/>
    <numFmt numFmtId="177" formatCode="#,###;\-#,###;#;"/>
    <numFmt numFmtId="178" formatCode="#,##0_);[Red]\(#,##0\)"/>
    <numFmt numFmtId="179" formatCode="#,##0;[Red]#,##0"/>
    <numFmt numFmtId="180" formatCode="_-* #,##0_-;\-* #,##0_-;_-* &quot;-&quot;??_-;_-@_-"/>
  </numFmts>
  <fonts count="4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돋움체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u/>
      <sz val="18"/>
      <color theme="1"/>
      <name val="돋움체"/>
      <family val="3"/>
      <charset val="129"/>
    </font>
    <font>
      <b/>
      <u/>
      <sz val="20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1"/>
      <name val="나눔고딕"/>
      <family val="3"/>
      <charset val="129"/>
    </font>
    <font>
      <sz val="11"/>
      <name val="HY견고딕"/>
      <family val="1"/>
      <charset val="129"/>
    </font>
    <font>
      <sz val="22"/>
      <name val="나눔고딕"/>
      <family val="3"/>
      <charset val="129"/>
    </font>
    <font>
      <sz val="11"/>
      <name val="새굴림"/>
      <family val="1"/>
      <charset val="129"/>
    </font>
    <font>
      <b/>
      <sz val="18"/>
      <name val="나눔고딕"/>
      <family val="3"/>
      <charset val="129"/>
    </font>
    <font>
      <sz val="10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굴림"/>
      <family val="3"/>
      <charset val="129"/>
    </font>
    <font>
      <sz val="9"/>
      <name val="나눔고딕"/>
      <family val="3"/>
      <charset val="129"/>
    </font>
    <font>
      <sz val="8"/>
      <name val="나눔고딕"/>
      <family val="3"/>
      <charset val="129"/>
    </font>
    <font>
      <sz val="6"/>
      <name val="나눔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1"/>
      <name val="바탕체"/>
      <family val="1"/>
      <charset val="129"/>
    </font>
    <font>
      <sz val="12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26"/>
      <name val="바탕"/>
      <family val="1"/>
      <charset val="129"/>
    </font>
    <font>
      <sz val="12"/>
      <name val="HY그래픽M"/>
      <family val="1"/>
      <charset val="129"/>
    </font>
    <font>
      <b/>
      <sz val="16"/>
      <name val="HY그래픽M"/>
      <family val="1"/>
      <charset val="129"/>
    </font>
    <font>
      <sz val="12"/>
      <name val="나눔고딕"/>
      <family val="3"/>
      <charset val="129"/>
    </font>
    <font>
      <sz val="8"/>
      <name val="HY그래픽M"/>
      <family val="1"/>
      <charset val="129"/>
    </font>
    <font>
      <b/>
      <sz val="12"/>
      <name val="나눔고딕"/>
      <family val="3"/>
      <charset val="129"/>
    </font>
    <font>
      <b/>
      <sz val="10"/>
      <name val="나눔고딕"/>
      <family val="3"/>
      <charset val="129"/>
    </font>
    <font>
      <b/>
      <sz val="9"/>
      <name val="HY그래픽M"/>
      <family val="1"/>
      <charset val="129"/>
    </font>
    <font>
      <sz val="9"/>
      <name val="HY그래픽M"/>
      <family val="1"/>
      <charset val="129"/>
    </font>
    <font>
      <sz val="11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/>
    <xf numFmtId="41" fontId="9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7" fillId="0" borderId="0"/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 applyAlignment="1"/>
    <xf numFmtId="0" fontId="17" fillId="0" borderId="0" xfId="0" applyFont="1" applyAlignment="1"/>
    <xf numFmtId="0" fontId="18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21" fillId="0" borderId="0" xfId="0" applyFont="1" applyAlignment="1"/>
    <xf numFmtId="49" fontId="23" fillId="0" borderId="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0" fillId="0" borderId="1" xfId="0" quotePrefix="1" applyFont="1" applyBorder="1" applyAlignment="1">
      <alignment vertical="center" wrapText="1"/>
    </xf>
    <xf numFmtId="0" fontId="10" fillId="0" borderId="0" xfId="0" quotePrefix="1" applyFont="1">
      <alignment vertical="center"/>
    </xf>
    <xf numFmtId="0" fontId="25" fillId="0" borderId="1" xfId="0" quotePrefix="1" applyFont="1" applyBorder="1" applyAlignment="1">
      <alignment vertical="center" wrapText="1"/>
    </xf>
    <xf numFmtId="0" fontId="25" fillId="0" borderId="0" xfId="0" applyFont="1">
      <alignment vertical="center"/>
    </xf>
    <xf numFmtId="41" fontId="13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176" fontId="10" fillId="0" borderId="0" xfId="0" applyNumberFormat="1" applyFont="1">
      <alignment vertical="center"/>
    </xf>
    <xf numFmtId="176" fontId="10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quotePrefix="1" applyFont="1" applyBorder="1" applyAlignment="1">
      <alignment horizontal="center" vertical="center" wrapText="1"/>
    </xf>
    <xf numFmtId="177" fontId="25" fillId="0" borderId="1" xfId="0" applyNumberFormat="1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/>
    </xf>
    <xf numFmtId="0" fontId="9" fillId="0" borderId="0" xfId="0" applyFont="1">
      <alignment vertical="center"/>
    </xf>
    <xf numFmtId="0" fontId="31" fillId="0" borderId="0" xfId="0" applyFont="1" applyAlignment="1"/>
    <xf numFmtId="0" fontId="32" fillId="0" borderId="0" xfId="0" applyFont="1" applyAlignment="1">
      <alignment horizontal="right"/>
    </xf>
    <xf numFmtId="0" fontId="19" fillId="0" borderId="0" xfId="0" applyFont="1" applyAlignment="1">
      <alignment horizontal="left" vertical="center"/>
    </xf>
    <xf numFmtId="0" fontId="33" fillId="0" borderId="0" xfId="0" applyFont="1" applyAlignment="1"/>
    <xf numFmtId="178" fontId="33" fillId="0" borderId="0" xfId="0" applyNumberFormat="1" applyFont="1" applyAlignme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178" fontId="23" fillId="0" borderId="0" xfId="0" applyNumberFormat="1" applyFont="1" applyAlignment="1">
      <alignment horizontal="left"/>
    </xf>
    <xf numFmtId="0" fontId="34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178" fontId="23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2" fontId="22" fillId="0" borderId="0" xfId="6" applyFont="1" applyBorder="1" applyAlignment="1">
      <alignment horizontal="left" vertical="center"/>
    </xf>
    <xf numFmtId="42" fontId="23" fillId="0" borderId="0" xfId="6" applyFont="1" applyBorder="1" applyAlignment="1">
      <alignment horizontal="left" vertical="center"/>
    </xf>
    <xf numFmtId="178" fontId="23" fillId="0" borderId="0" xfId="6" applyNumberFormat="1" applyFont="1" applyBorder="1" applyAlignment="1">
      <alignment horizontal="left" vertical="center"/>
    </xf>
    <xf numFmtId="42" fontId="34" fillId="0" borderId="0" xfId="6" applyFont="1" applyBorder="1" applyAlignment="1">
      <alignment horizontal="left" vertical="center"/>
    </xf>
    <xf numFmtId="42" fontId="35" fillId="0" borderId="0" xfId="6" applyFont="1" applyBorder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3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3" fontId="19" fillId="0" borderId="20" xfId="0" applyNumberFormat="1" applyFont="1" applyBorder="1">
      <alignment vertical="center"/>
    </xf>
    <xf numFmtId="179" fontId="19" fillId="0" borderId="20" xfId="0" applyNumberFormat="1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center" vertical="center"/>
    </xf>
    <xf numFmtId="3" fontId="19" fillId="0" borderId="22" xfId="0" applyNumberFormat="1" applyFont="1" applyBorder="1">
      <alignment vertical="center"/>
    </xf>
    <xf numFmtId="179" fontId="19" fillId="0" borderId="22" xfId="0" applyNumberFormat="1" applyFont="1" applyBorder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178" fontId="19" fillId="0" borderId="25" xfId="0" applyNumberFormat="1" applyFont="1" applyBorder="1" applyAlignment="1">
      <alignment horizontal="center" vertical="center"/>
    </xf>
    <xf numFmtId="179" fontId="19" fillId="0" borderId="25" xfId="0" applyNumberFormat="1" applyFont="1" applyBorder="1">
      <alignment vertical="center"/>
    </xf>
    <xf numFmtId="0" fontId="24" fillId="0" borderId="2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41" fontId="24" fillId="0" borderId="27" xfId="5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180" fontId="34" fillId="0" borderId="0" xfId="0" applyNumberFormat="1" applyFont="1" applyAlignment="1">
      <alignment horizontal="center" vertical="center"/>
    </xf>
    <xf numFmtId="41" fontId="34" fillId="0" borderId="0" xfId="5" applyFont="1" applyBorder="1" applyAlignment="1">
      <alignment vertical="center"/>
    </xf>
    <xf numFmtId="0" fontId="36" fillId="0" borderId="17" xfId="0" applyFont="1" applyBorder="1" applyAlignment="1">
      <alignment horizontal="left" vertical="center"/>
    </xf>
    <xf numFmtId="0" fontId="36" fillId="0" borderId="16" xfId="0" applyFont="1" applyBorder="1" applyAlignment="1">
      <alignment horizontal="center" vertical="center"/>
    </xf>
    <xf numFmtId="178" fontId="36" fillId="0" borderId="16" xfId="0" applyNumberFormat="1" applyFont="1" applyBorder="1" applyAlignment="1">
      <alignment horizontal="center" vertical="center"/>
    </xf>
    <xf numFmtId="179" fontId="36" fillId="0" borderId="16" xfId="5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41" fontId="38" fillId="0" borderId="0" xfId="5" applyFont="1" applyBorder="1" applyAlignment="1">
      <alignment vertical="center"/>
    </xf>
    <xf numFmtId="0" fontId="36" fillId="0" borderId="3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178" fontId="36" fillId="0" borderId="0" xfId="0" applyNumberFormat="1" applyFont="1" applyAlignment="1">
      <alignment horizontal="center" vertical="center"/>
    </xf>
    <xf numFmtId="179" fontId="36" fillId="0" borderId="0" xfId="5" applyNumberFormat="1" applyFont="1" applyFill="1" applyBorder="1" applyAlignment="1">
      <alignment vertical="center"/>
    </xf>
    <xf numFmtId="41" fontId="19" fillId="0" borderId="10" xfId="5" applyFont="1" applyFill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/>
    </xf>
    <xf numFmtId="178" fontId="36" fillId="0" borderId="6" xfId="0" applyNumberFormat="1" applyFont="1" applyBorder="1" applyAlignment="1">
      <alignment horizontal="center" vertical="center"/>
    </xf>
    <xf numFmtId="179" fontId="36" fillId="0" borderId="6" xfId="5" applyNumberFormat="1" applyFont="1" applyFill="1" applyBorder="1" applyAlignment="1">
      <alignment vertical="center"/>
    </xf>
    <xf numFmtId="41" fontId="19" fillId="0" borderId="28" xfId="5" applyFont="1" applyFill="1" applyBorder="1" applyAlignment="1">
      <alignment vertical="center"/>
    </xf>
    <xf numFmtId="0" fontId="33" fillId="0" borderId="0" xfId="0" applyFont="1">
      <alignment vertical="center"/>
    </xf>
    <xf numFmtId="178" fontId="33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41" fontId="12" fillId="0" borderId="1" xfId="0" applyNumberFormat="1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177" fontId="10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178" fontId="19" fillId="2" borderId="16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24" fillId="2" borderId="13" xfId="0" applyFont="1" applyFill="1" applyBorder="1">
      <alignment vertical="center"/>
    </xf>
    <xf numFmtId="0" fontId="24" fillId="2" borderId="14" xfId="0" applyFont="1" applyFill="1" applyBorder="1">
      <alignment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 shrinkToFit="1"/>
    </xf>
    <xf numFmtId="0" fontId="39" fillId="0" borderId="1" xfId="0" quotePrefix="1" applyFont="1" applyBorder="1" applyAlignment="1">
      <alignment vertical="center" wrapText="1"/>
    </xf>
    <xf numFmtId="0" fontId="0" fillId="3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34" fillId="0" borderId="0" xfId="0" applyFont="1" applyAlignment="1">
      <alignment horizontal="right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7" xfId="0" quotePrefix="1" applyBorder="1" applyAlignment="1">
      <alignment horizontal="left" vertical="center" wrapText="1"/>
    </xf>
    <xf numFmtId="0" fontId="0" fillId="0" borderId="8" xfId="0" quotePrefix="1" applyBorder="1" applyAlignment="1">
      <alignment horizontal="left" vertical="center" wrapText="1"/>
    </xf>
    <xf numFmtId="0" fontId="0" fillId="0" borderId="9" xfId="0" quotePrefix="1" applyBorder="1" applyAlignment="1">
      <alignment horizontal="left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8" fillId="0" borderId="0" xfId="0" quotePrefix="1" applyFont="1">
      <alignment vertical="center"/>
    </xf>
    <xf numFmtId="0" fontId="28" fillId="0" borderId="0" xfId="0" applyFont="1" applyAlignment="1">
      <alignment horizontal="right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distributed" vertical="center" wrapText="1"/>
    </xf>
    <xf numFmtId="0" fontId="10" fillId="0" borderId="0" xfId="0" quotePrefix="1" applyFont="1">
      <alignment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25" fillId="0" borderId="0" xfId="0" quotePrefix="1" applyFont="1">
      <alignment vertical="center"/>
    </xf>
    <xf numFmtId="0" fontId="26" fillId="0" borderId="0" xfId="0" quotePrefix="1" applyFont="1">
      <alignment vertical="center"/>
    </xf>
  </cellXfs>
  <cellStyles count="7">
    <cellStyle name="쉼표 [0]" xfId="5" builtinId="6"/>
    <cellStyle name="쉼표 [0] 2" xfId="3"/>
    <cellStyle name="쉼표 [0] 3" xfId="2"/>
    <cellStyle name="통화 [0]" xfId="6" builtinId="7"/>
    <cellStyle name="표준" xfId="0" builtinId="0"/>
    <cellStyle name="표준 2" xfId="4"/>
    <cellStyle name="표준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16</xdr:row>
      <xdr:rowOff>0</xdr:rowOff>
    </xdr:from>
    <xdr:to>
      <xdr:col>5</xdr:col>
      <xdr:colOff>409575</xdr:colOff>
      <xdr:row>16</xdr:row>
      <xdr:rowOff>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5543550"/>
          <a:ext cx="210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16</xdr:row>
      <xdr:rowOff>0</xdr:rowOff>
    </xdr:from>
    <xdr:to>
      <xdr:col>5</xdr:col>
      <xdr:colOff>409575</xdr:colOff>
      <xdr:row>16</xdr:row>
      <xdr:rowOff>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5543550"/>
          <a:ext cx="210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16</xdr:row>
      <xdr:rowOff>0</xdr:rowOff>
    </xdr:from>
    <xdr:to>
      <xdr:col>5</xdr:col>
      <xdr:colOff>409575</xdr:colOff>
      <xdr:row>16</xdr:row>
      <xdr:rowOff>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5543550"/>
          <a:ext cx="210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13</xdr:row>
      <xdr:rowOff>0</xdr:rowOff>
    </xdr:from>
    <xdr:to>
      <xdr:col>5</xdr:col>
      <xdr:colOff>409575</xdr:colOff>
      <xdr:row>13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4667250"/>
          <a:ext cx="210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13</xdr:row>
      <xdr:rowOff>0</xdr:rowOff>
    </xdr:from>
    <xdr:to>
      <xdr:col>5</xdr:col>
      <xdr:colOff>409575</xdr:colOff>
      <xdr:row>13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4667250"/>
          <a:ext cx="210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13</xdr:row>
      <xdr:rowOff>0</xdr:rowOff>
    </xdr:from>
    <xdr:to>
      <xdr:col>5</xdr:col>
      <xdr:colOff>409575</xdr:colOff>
      <xdr:row>13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4667250"/>
          <a:ext cx="210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17</xdr:row>
      <xdr:rowOff>0</xdr:rowOff>
    </xdr:from>
    <xdr:to>
      <xdr:col>5</xdr:col>
      <xdr:colOff>409575</xdr:colOff>
      <xdr:row>17</xdr:row>
      <xdr:rowOff>0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5772150"/>
          <a:ext cx="210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17</xdr:row>
      <xdr:rowOff>0</xdr:rowOff>
    </xdr:from>
    <xdr:to>
      <xdr:col>5</xdr:col>
      <xdr:colOff>409575</xdr:colOff>
      <xdr:row>17</xdr:row>
      <xdr:rowOff>0</xdr:rowOff>
    </xdr:to>
    <xdr:pic>
      <xdr:nvPicPr>
        <xdr:cNvPr id="9" name="Picture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5772150"/>
          <a:ext cx="210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17</xdr:row>
      <xdr:rowOff>0</xdr:rowOff>
    </xdr:from>
    <xdr:to>
      <xdr:col>5</xdr:col>
      <xdr:colOff>409575</xdr:colOff>
      <xdr:row>17</xdr:row>
      <xdr:rowOff>0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5772150"/>
          <a:ext cx="2105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714375</xdr:rowOff>
    </xdr:from>
    <xdr:to>
      <xdr:col>1</xdr:col>
      <xdr:colOff>1800225</xdr:colOff>
      <xdr:row>1</xdr:row>
      <xdr:rowOff>235550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1228725"/>
          <a:ext cx="1628775" cy="26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2"/>
  <sheetViews>
    <sheetView workbookViewId="0">
      <selection activeCell="H8" sqref="H1:R1048576"/>
    </sheetView>
  </sheetViews>
  <sheetFormatPr defaultRowHeight="13.5"/>
  <cols>
    <col min="1" max="1" width="2.375" style="38" customWidth="1"/>
    <col min="2" max="2" width="39.75" style="99" customWidth="1"/>
    <col min="3" max="3" width="14.625" style="99" customWidth="1"/>
    <col min="4" max="4" width="7.25" style="100" customWidth="1"/>
    <col min="5" max="5" width="6.875" style="99" customWidth="1"/>
    <col min="6" max="6" width="15.75" style="38" customWidth="1"/>
    <col min="7" max="7" width="19" style="38" customWidth="1"/>
    <col min="8" max="8" width="14.5" style="99" customWidth="1"/>
    <col min="9" max="9" width="1" style="38" customWidth="1"/>
    <col min="10" max="10" width="10" style="38" customWidth="1"/>
    <col min="11" max="11" width="10.125" style="38" customWidth="1"/>
    <col min="12" max="12" width="10" style="38" customWidth="1"/>
    <col min="13" max="14" width="10.875" style="38" customWidth="1"/>
    <col min="15" max="16" width="10" style="38" customWidth="1"/>
    <col min="17" max="17" width="0.625" style="38" customWidth="1"/>
    <col min="18" max="256" width="9" style="38"/>
    <col min="257" max="257" width="2.375" style="38" customWidth="1"/>
    <col min="258" max="258" width="36.5" style="38" customWidth="1"/>
    <col min="259" max="259" width="17.625" style="38" customWidth="1"/>
    <col min="260" max="260" width="7.25" style="38" customWidth="1"/>
    <col min="261" max="261" width="6.875" style="38" customWidth="1"/>
    <col min="262" max="262" width="17.875" style="38" customWidth="1"/>
    <col min="263" max="263" width="19" style="38" customWidth="1"/>
    <col min="264" max="264" width="15.375" style="38" customWidth="1"/>
    <col min="265" max="265" width="1" style="38" customWidth="1"/>
    <col min="266" max="272" width="0" style="38" hidden="1" customWidth="1"/>
    <col min="273" max="273" width="0.625" style="38" customWidth="1"/>
    <col min="274" max="512" width="9" style="38"/>
    <col min="513" max="513" width="2.375" style="38" customWidth="1"/>
    <col min="514" max="514" width="36.5" style="38" customWidth="1"/>
    <col min="515" max="515" width="17.625" style="38" customWidth="1"/>
    <col min="516" max="516" width="7.25" style="38" customWidth="1"/>
    <col min="517" max="517" width="6.875" style="38" customWidth="1"/>
    <col min="518" max="518" width="17.875" style="38" customWidth="1"/>
    <col min="519" max="519" width="19" style="38" customWidth="1"/>
    <col min="520" max="520" width="15.375" style="38" customWidth="1"/>
    <col min="521" max="521" width="1" style="38" customWidth="1"/>
    <col min="522" max="528" width="0" style="38" hidden="1" customWidth="1"/>
    <col min="529" max="529" width="0.625" style="38" customWidth="1"/>
    <col min="530" max="768" width="9" style="38"/>
    <col min="769" max="769" width="2.375" style="38" customWidth="1"/>
    <col min="770" max="770" width="36.5" style="38" customWidth="1"/>
    <col min="771" max="771" width="17.625" style="38" customWidth="1"/>
    <col min="772" max="772" width="7.25" style="38" customWidth="1"/>
    <col min="773" max="773" width="6.875" style="38" customWidth="1"/>
    <col min="774" max="774" width="17.875" style="38" customWidth="1"/>
    <col min="775" max="775" width="19" style="38" customWidth="1"/>
    <col min="776" max="776" width="15.375" style="38" customWidth="1"/>
    <col min="777" max="777" width="1" style="38" customWidth="1"/>
    <col min="778" max="784" width="0" style="38" hidden="1" customWidth="1"/>
    <col min="785" max="785" width="0.625" style="38" customWidth="1"/>
    <col min="786" max="1024" width="9" style="38"/>
    <col min="1025" max="1025" width="2.375" style="38" customWidth="1"/>
    <col min="1026" max="1026" width="36.5" style="38" customWidth="1"/>
    <col min="1027" max="1027" width="17.625" style="38" customWidth="1"/>
    <col min="1028" max="1028" width="7.25" style="38" customWidth="1"/>
    <col min="1029" max="1029" width="6.875" style="38" customWidth="1"/>
    <col min="1030" max="1030" width="17.875" style="38" customWidth="1"/>
    <col min="1031" max="1031" width="19" style="38" customWidth="1"/>
    <col min="1032" max="1032" width="15.375" style="38" customWidth="1"/>
    <col min="1033" max="1033" width="1" style="38" customWidth="1"/>
    <col min="1034" max="1040" width="0" style="38" hidden="1" customWidth="1"/>
    <col min="1041" max="1041" width="0.625" style="38" customWidth="1"/>
    <col min="1042" max="1280" width="9" style="38"/>
    <col min="1281" max="1281" width="2.375" style="38" customWidth="1"/>
    <col min="1282" max="1282" width="36.5" style="38" customWidth="1"/>
    <col min="1283" max="1283" width="17.625" style="38" customWidth="1"/>
    <col min="1284" max="1284" width="7.25" style="38" customWidth="1"/>
    <col min="1285" max="1285" width="6.875" style="38" customWidth="1"/>
    <col min="1286" max="1286" width="17.875" style="38" customWidth="1"/>
    <col min="1287" max="1287" width="19" style="38" customWidth="1"/>
    <col min="1288" max="1288" width="15.375" style="38" customWidth="1"/>
    <col min="1289" max="1289" width="1" style="38" customWidth="1"/>
    <col min="1290" max="1296" width="0" style="38" hidden="1" customWidth="1"/>
    <col min="1297" max="1297" width="0.625" style="38" customWidth="1"/>
    <col min="1298" max="1536" width="9" style="38"/>
    <col min="1537" max="1537" width="2.375" style="38" customWidth="1"/>
    <col min="1538" max="1538" width="36.5" style="38" customWidth="1"/>
    <col min="1539" max="1539" width="17.625" style="38" customWidth="1"/>
    <col min="1540" max="1540" width="7.25" style="38" customWidth="1"/>
    <col min="1541" max="1541" width="6.875" style="38" customWidth="1"/>
    <col min="1542" max="1542" width="17.875" style="38" customWidth="1"/>
    <col min="1543" max="1543" width="19" style="38" customWidth="1"/>
    <col min="1544" max="1544" width="15.375" style="38" customWidth="1"/>
    <col min="1545" max="1545" width="1" style="38" customWidth="1"/>
    <col min="1546" max="1552" width="0" style="38" hidden="1" customWidth="1"/>
    <col min="1553" max="1553" width="0.625" style="38" customWidth="1"/>
    <col min="1554" max="1792" width="9" style="38"/>
    <col min="1793" max="1793" width="2.375" style="38" customWidth="1"/>
    <col min="1794" max="1794" width="36.5" style="38" customWidth="1"/>
    <col min="1795" max="1795" width="17.625" style="38" customWidth="1"/>
    <col min="1796" max="1796" width="7.25" style="38" customWidth="1"/>
    <col min="1797" max="1797" width="6.875" style="38" customWidth="1"/>
    <col min="1798" max="1798" width="17.875" style="38" customWidth="1"/>
    <col min="1799" max="1799" width="19" style="38" customWidth="1"/>
    <col min="1800" max="1800" width="15.375" style="38" customWidth="1"/>
    <col min="1801" max="1801" width="1" style="38" customWidth="1"/>
    <col min="1802" max="1808" width="0" style="38" hidden="1" customWidth="1"/>
    <col min="1809" max="1809" width="0.625" style="38" customWidth="1"/>
    <col min="1810" max="2048" width="9" style="38"/>
    <col min="2049" max="2049" width="2.375" style="38" customWidth="1"/>
    <col min="2050" max="2050" width="36.5" style="38" customWidth="1"/>
    <col min="2051" max="2051" width="17.625" style="38" customWidth="1"/>
    <col min="2052" max="2052" width="7.25" style="38" customWidth="1"/>
    <col min="2053" max="2053" width="6.875" style="38" customWidth="1"/>
    <col min="2054" max="2054" width="17.875" style="38" customWidth="1"/>
    <col min="2055" max="2055" width="19" style="38" customWidth="1"/>
    <col min="2056" max="2056" width="15.375" style="38" customWidth="1"/>
    <col min="2057" max="2057" width="1" style="38" customWidth="1"/>
    <col min="2058" max="2064" width="0" style="38" hidden="1" customWidth="1"/>
    <col min="2065" max="2065" width="0.625" style="38" customWidth="1"/>
    <col min="2066" max="2304" width="9" style="38"/>
    <col min="2305" max="2305" width="2.375" style="38" customWidth="1"/>
    <col min="2306" max="2306" width="36.5" style="38" customWidth="1"/>
    <col min="2307" max="2307" width="17.625" style="38" customWidth="1"/>
    <col min="2308" max="2308" width="7.25" style="38" customWidth="1"/>
    <col min="2309" max="2309" width="6.875" style="38" customWidth="1"/>
    <col min="2310" max="2310" width="17.875" style="38" customWidth="1"/>
    <col min="2311" max="2311" width="19" style="38" customWidth="1"/>
    <col min="2312" max="2312" width="15.375" style="38" customWidth="1"/>
    <col min="2313" max="2313" width="1" style="38" customWidth="1"/>
    <col min="2314" max="2320" width="0" style="38" hidden="1" customWidth="1"/>
    <col min="2321" max="2321" width="0.625" style="38" customWidth="1"/>
    <col min="2322" max="2560" width="9" style="38"/>
    <col min="2561" max="2561" width="2.375" style="38" customWidth="1"/>
    <col min="2562" max="2562" width="36.5" style="38" customWidth="1"/>
    <col min="2563" max="2563" width="17.625" style="38" customWidth="1"/>
    <col min="2564" max="2564" width="7.25" style="38" customWidth="1"/>
    <col min="2565" max="2565" width="6.875" style="38" customWidth="1"/>
    <col min="2566" max="2566" width="17.875" style="38" customWidth="1"/>
    <col min="2567" max="2567" width="19" style="38" customWidth="1"/>
    <col min="2568" max="2568" width="15.375" style="38" customWidth="1"/>
    <col min="2569" max="2569" width="1" style="38" customWidth="1"/>
    <col min="2570" max="2576" width="0" style="38" hidden="1" customWidth="1"/>
    <col min="2577" max="2577" width="0.625" style="38" customWidth="1"/>
    <col min="2578" max="2816" width="9" style="38"/>
    <col min="2817" max="2817" width="2.375" style="38" customWidth="1"/>
    <col min="2818" max="2818" width="36.5" style="38" customWidth="1"/>
    <col min="2819" max="2819" width="17.625" style="38" customWidth="1"/>
    <col min="2820" max="2820" width="7.25" style="38" customWidth="1"/>
    <col min="2821" max="2821" width="6.875" style="38" customWidth="1"/>
    <col min="2822" max="2822" width="17.875" style="38" customWidth="1"/>
    <col min="2823" max="2823" width="19" style="38" customWidth="1"/>
    <col min="2824" max="2824" width="15.375" style="38" customWidth="1"/>
    <col min="2825" max="2825" width="1" style="38" customWidth="1"/>
    <col min="2826" max="2832" width="0" style="38" hidden="1" customWidth="1"/>
    <col min="2833" max="2833" width="0.625" style="38" customWidth="1"/>
    <col min="2834" max="3072" width="9" style="38"/>
    <col min="3073" max="3073" width="2.375" style="38" customWidth="1"/>
    <col min="3074" max="3074" width="36.5" style="38" customWidth="1"/>
    <col min="3075" max="3075" width="17.625" style="38" customWidth="1"/>
    <col min="3076" max="3076" width="7.25" style="38" customWidth="1"/>
    <col min="3077" max="3077" width="6.875" style="38" customWidth="1"/>
    <col min="3078" max="3078" width="17.875" style="38" customWidth="1"/>
    <col min="3079" max="3079" width="19" style="38" customWidth="1"/>
    <col min="3080" max="3080" width="15.375" style="38" customWidth="1"/>
    <col min="3081" max="3081" width="1" style="38" customWidth="1"/>
    <col min="3082" max="3088" width="0" style="38" hidden="1" customWidth="1"/>
    <col min="3089" max="3089" width="0.625" style="38" customWidth="1"/>
    <col min="3090" max="3328" width="9" style="38"/>
    <col min="3329" max="3329" width="2.375" style="38" customWidth="1"/>
    <col min="3330" max="3330" width="36.5" style="38" customWidth="1"/>
    <col min="3331" max="3331" width="17.625" style="38" customWidth="1"/>
    <col min="3332" max="3332" width="7.25" style="38" customWidth="1"/>
    <col min="3333" max="3333" width="6.875" style="38" customWidth="1"/>
    <col min="3334" max="3334" width="17.875" style="38" customWidth="1"/>
    <col min="3335" max="3335" width="19" style="38" customWidth="1"/>
    <col min="3336" max="3336" width="15.375" style="38" customWidth="1"/>
    <col min="3337" max="3337" width="1" style="38" customWidth="1"/>
    <col min="3338" max="3344" width="0" style="38" hidden="1" customWidth="1"/>
    <col min="3345" max="3345" width="0.625" style="38" customWidth="1"/>
    <col min="3346" max="3584" width="9" style="38"/>
    <col min="3585" max="3585" width="2.375" style="38" customWidth="1"/>
    <col min="3586" max="3586" width="36.5" style="38" customWidth="1"/>
    <col min="3587" max="3587" width="17.625" style="38" customWidth="1"/>
    <col min="3588" max="3588" width="7.25" style="38" customWidth="1"/>
    <col min="3589" max="3589" width="6.875" style="38" customWidth="1"/>
    <col min="3590" max="3590" width="17.875" style="38" customWidth="1"/>
    <col min="3591" max="3591" width="19" style="38" customWidth="1"/>
    <col min="3592" max="3592" width="15.375" style="38" customWidth="1"/>
    <col min="3593" max="3593" width="1" style="38" customWidth="1"/>
    <col min="3594" max="3600" width="0" style="38" hidden="1" customWidth="1"/>
    <col min="3601" max="3601" width="0.625" style="38" customWidth="1"/>
    <col min="3602" max="3840" width="9" style="38"/>
    <col min="3841" max="3841" width="2.375" style="38" customWidth="1"/>
    <col min="3842" max="3842" width="36.5" style="38" customWidth="1"/>
    <col min="3843" max="3843" width="17.625" style="38" customWidth="1"/>
    <col min="3844" max="3844" width="7.25" style="38" customWidth="1"/>
    <col min="3845" max="3845" width="6.875" style="38" customWidth="1"/>
    <col min="3846" max="3846" width="17.875" style="38" customWidth="1"/>
    <col min="3847" max="3847" width="19" style="38" customWidth="1"/>
    <col min="3848" max="3848" width="15.375" style="38" customWidth="1"/>
    <col min="3849" max="3849" width="1" style="38" customWidth="1"/>
    <col min="3850" max="3856" width="0" style="38" hidden="1" customWidth="1"/>
    <col min="3857" max="3857" width="0.625" style="38" customWidth="1"/>
    <col min="3858" max="4096" width="9" style="38"/>
    <col min="4097" max="4097" width="2.375" style="38" customWidth="1"/>
    <col min="4098" max="4098" width="36.5" style="38" customWidth="1"/>
    <col min="4099" max="4099" width="17.625" style="38" customWidth="1"/>
    <col min="4100" max="4100" width="7.25" style="38" customWidth="1"/>
    <col min="4101" max="4101" width="6.875" style="38" customWidth="1"/>
    <col min="4102" max="4102" width="17.875" style="38" customWidth="1"/>
    <col min="4103" max="4103" width="19" style="38" customWidth="1"/>
    <col min="4104" max="4104" width="15.375" style="38" customWidth="1"/>
    <col min="4105" max="4105" width="1" style="38" customWidth="1"/>
    <col min="4106" max="4112" width="0" style="38" hidden="1" customWidth="1"/>
    <col min="4113" max="4113" width="0.625" style="38" customWidth="1"/>
    <col min="4114" max="4352" width="9" style="38"/>
    <col min="4353" max="4353" width="2.375" style="38" customWidth="1"/>
    <col min="4354" max="4354" width="36.5" style="38" customWidth="1"/>
    <col min="4355" max="4355" width="17.625" style="38" customWidth="1"/>
    <col min="4356" max="4356" width="7.25" style="38" customWidth="1"/>
    <col min="4357" max="4357" width="6.875" style="38" customWidth="1"/>
    <col min="4358" max="4358" width="17.875" style="38" customWidth="1"/>
    <col min="4359" max="4359" width="19" style="38" customWidth="1"/>
    <col min="4360" max="4360" width="15.375" style="38" customWidth="1"/>
    <col min="4361" max="4361" width="1" style="38" customWidth="1"/>
    <col min="4362" max="4368" width="0" style="38" hidden="1" customWidth="1"/>
    <col min="4369" max="4369" width="0.625" style="38" customWidth="1"/>
    <col min="4370" max="4608" width="9" style="38"/>
    <col min="4609" max="4609" width="2.375" style="38" customWidth="1"/>
    <col min="4610" max="4610" width="36.5" style="38" customWidth="1"/>
    <col min="4611" max="4611" width="17.625" style="38" customWidth="1"/>
    <col min="4612" max="4612" width="7.25" style="38" customWidth="1"/>
    <col min="4613" max="4613" width="6.875" style="38" customWidth="1"/>
    <col min="4614" max="4614" width="17.875" style="38" customWidth="1"/>
    <col min="4615" max="4615" width="19" style="38" customWidth="1"/>
    <col min="4616" max="4616" width="15.375" style="38" customWidth="1"/>
    <col min="4617" max="4617" width="1" style="38" customWidth="1"/>
    <col min="4618" max="4624" width="0" style="38" hidden="1" customWidth="1"/>
    <col min="4625" max="4625" width="0.625" style="38" customWidth="1"/>
    <col min="4626" max="4864" width="9" style="38"/>
    <col min="4865" max="4865" width="2.375" style="38" customWidth="1"/>
    <col min="4866" max="4866" width="36.5" style="38" customWidth="1"/>
    <col min="4867" max="4867" width="17.625" style="38" customWidth="1"/>
    <col min="4868" max="4868" width="7.25" style="38" customWidth="1"/>
    <col min="4869" max="4869" width="6.875" style="38" customWidth="1"/>
    <col min="4870" max="4870" width="17.875" style="38" customWidth="1"/>
    <col min="4871" max="4871" width="19" style="38" customWidth="1"/>
    <col min="4872" max="4872" width="15.375" style="38" customWidth="1"/>
    <col min="4873" max="4873" width="1" style="38" customWidth="1"/>
    <col min="4874" max="4880" width="0" style="38" hidden="1" customWidth="1"/>
    <col min="4881" max="4881" width="0.625" style="38" customWidth="1"/>
    <col min="4882" max="5120" width="9" style="38"/>
    <col min="5121" max="5121" width="2.375" style="38" customWidth="1"/>
    <col min="5122" max="5122" width="36.5" style="38" customWidth="1"/>
    <col min="5123" max="5123" width="17.625" style="38" customWidth="1"/>
    <col min="5124" max="5124" width="7.25" style="38" customWidth="1"/>
    <col min="5125" max="5125" width="6.875" style="38" customWidth="1"/>
    <col min="5126" max="5126" width="17.875" style="38" customWidth="1"/>
    <col min="5127" max="5127" width="19" style="38" customWidth="1"/>
    <col min="5128" max="5128" width="15.375" style="38" customWidth="1"/>
    <col min="5129" max="5129" width="1" style="38" customWidth="1"/>
    <col min="5130" max="5136" width="0" style="38" hidden="1" customWidth="1"/>
    <col min="5137" max="5137" width="0.625" style="38" customWidth="1"/>
    <col min="5138" max="5376" width="9" style="38"/>
    <col min="5377" max="5377" width="2.375" style="38" customWidth="1"/>
    <col min="5378" max="5378" width="36.5" style="38" customWidth="1"/>
    <col min="5379" max="5379" width="17.625" style="38" customWidth="1"/>
    <col min="5380" max="5380" width="7.25" style="38" customWidth="1"/>
    <col min="5381" max="5381" width="6.875" style="38" customWidth="1"/>
    <col min="5382" max="5382" width="17.875" style="38" customWidth="1"/>
    <col min="5383" max="5383" width="19" style="38" customWidth="1"/>
    <col min="5384" max="5384" width="15.375" style="38" customWidth="1"/>
    <col min="5385" max="5385" width="1" style="38" customWidth="1"/>
    <col min="5386" max="5392" width="0" style="38" hidden="1" customWidth="1"/>
    <col min="5393" max="5393" width="0.625" style="38" customWidth="1"/>
    <col min="5394" max="5632" width="9" style="38"/>
    <col min="5633" max="5633" width="2.375" style="38" customWidth="1"/>
    <col min="5634" max="5634" width="36.5" style="38" customWidth="1"/>
    <col min="5635" max="5635" width="17.625" style="38" customWidth="1"/>
    <col min="5636" max="5636" width="7.25" style="38" customWidth="1"/>
    <col min="5637" max="5637" width="6.875" style="38" customWidth="1"/>
    <col min="5638" max="5638" width="17.875" style="38" customWidth="1"/>
    <col min="5639" max="5639" width="19" style="38" customWidth="1"/>
    <col min="5640" max="5640" width="15.375" style="38" customWidth="1"/>
    <col min="5641" max="5641" width="1" style="38" customWidth="1"/>
    <col min="5642" max="5648" width="0" style="38" hidden="1" customWidth="1"/>
    <col min="5649" max="5649" width="0.625" style="38" customWidth="1"/>
    <col min="5650" max="5888" width="9" style="38"/>
    <col min="5889" max="5889" width="2.375" style="38" customWidth="1"/>
    <col min="5890" max="5890" width="36.5" style="38" customWidth="1"/>
    <col min="5891" max="5891" width="17.625" style="38" customWidth="1"/>
    <col min="5892" max="5892" width="7.25" style="38" customWidth="1"/>
    <col min="5893" max="5893" width="6.875" style="38" customWidth="1"/>
    <col min="5894" max="5894" width="17.875" style="38" customWidth="1"/>
    <col min="5895" max="5895" width="19" style="38" customWidth="1"/>
    <col min="5896" max="5896" width="15.375" style="38" customWidth="1"/>
    <col min="5897" max="5897" width="1" style="38" customWidth="1"/>
    <col min="5898" max="5904" width="0" style="38" hidden="1" customWidth="1"/>
    <col min="5905" max="5905" width="0.625" style="38" customWidth="1"/>
    <col min="5906" max="6144" width="9" style="38"/>
    <col min="6145" max="6145" width="2.375" style="38" customWidth="1"/>
    <col min="6146" max="6146" width="36.5" style="38" customWidth="1"/>
    <col min="6147" max="6147" width="17.625" style="38" customWidth="1"/>
    <col min="6148" max="6148" width="7.25" style="38" customWidth="1"/>
    <col min="6149" max="6149" width="6.875" style="38" customWidth="1"/>
    <col min="6150" max="6150" width="17.875" style="38" customWidth="1"/>
    <col min="6151" max="6151" width="19" style="38" customWidth="1"/>
    <col min="6152" max="6152" width="15.375" style="38" customWidth="1"/>
    <col min="6153" max="6153" width="1" style="38" customWidth="1"/>
    <col min="6154" max="6160" width="0" style="38" hidden="1" customWidth="1"/>
    <col min="6161" max="6161" width="0.625" style="38" customWidth="1"/>
    <col min="6162" max="6400" width="9" style="38"/>
    <col min="6401" max="6401" width="2.375" style="38" customWidth="1"/>
    <col min="6402" max="6402" width="36.5" style="38" customWidth="1"/>
    <col min="6403" max="6403" width="17.625" style="38" customWidth="1"/>
    <col min="6404" max="6404" width="7.25" style="38" customWidth="1"/>
    <col min="6405" max="6405" width="6.875" style="38" customWidth="1"/>
    <col min="6406" max="6406" width="17.875" style="38" customWidth="1"/>
    <col min="6407" max="6407" width="19" style="38" customWidth="1"/>
    <col min="6408" max="6408" width="15.375" style="38" customWidth="1"/>
    <col min="6409" max="6409" width="1" style="38" customWidth="1"/>
    <col min="6410" max="6416" width="0" style="38" hidden="1" customWidth="1"/>
    <col min="6417" max="6417" width="0.625" style="38" customWidth="1"/>
    <col min="6418" max="6656" width="9" style="38"/>
    <col min="6657" max="6657" width="2.375" style="38" customWidth="1"/>
    <col min="6658" max="6658" width="36.5" style="38" customWidth="1"/>
    <col min="6659" max="6659" width="17.625" style="38" customWidth="1"/>
    <col min="6660" max="6660" width="7.25" style="38" customWidth="1"/>
    <col min="6661" max="6661" width="6.875" style="38" customWidth="1"/>
    <col min="6662" max="6662" width="17.875" style="38" customWidth="1"/>
    <col min="6663" max="6663" width="19" style="38" customWidth="1"/>
    <col min="6664" max="6664" width="15.375" style="38" customWidth="1"/>
    <col min="6665" max="6665" width="1" style="38" customWidth="1"/>
    <col min="6666" max="6672" width="0" style="38" hidden="1" customWidth="1"/>
    <col min="6673" max="6673" width="0.625" style="38" customWidth="1"/>
    <col min="6674" max="6912" width="9" style="38"/>
    <col min="6913" max="6913" width="2.375" style="38" customWidth="1"/>
    <col min="6914" max="6914" width="36.5" style="38" customWidth="1"/>
    <col min="6915" max="6915" width="17.625" style="38" customWidth="1"/>
    <col min="6916" max="6916" width="7.25" style="38" customWidth="1"/>
    <col min="6917" max="6917" width="6.875" style="38" customWidth="1"/>
    <col min="6918" max="6918" width="17.875" style="38" customWidth="1"/>
    <col min="6919" max="6919" width="19" style="38" customWidth="1"/>
    <col min="6920" max="6920" width="15.375" style="38" customWidth="1"/>
    <col min="6921" max="6921" width="1" style="38" customWidth="1"/>
    <col min="6922" max="6928" width="0" style="38" hidden="1" customWidth="1"/>
    <col min="6929" max="6929" width="0.625" style="38" customWidth="1"/>
    <col min="6930" max="7168" width="9" style="38"/>
    <col min="7169" max="7169" width="2.375" style="38" customWidth="1"/>
    <col min="7170" max="7170" width="36.5" style="38" customWidth="1"/>
    <col min="7171" max="7171" width="17.625" style="38" customWidth="1"/>
    <col min="7172" max="7172" width="7.25" style="38" customWidth="1"/>
    <col min="7173" max="7173" width="6.875" style="38" customWidth="1"/>
    <col min="7174" max="7174" width="17.875" style="38" customWidth="1"/>
    <col min="7175" max="7175" width="19" style="38" customWidth="1"/>
    <col min="7176" max="7176" width="15.375" style="38" customWidth="1"/>
    <col min="7177" max="7177" width="1" style="38" customWidth="1"/>
    <col min="7178" max="7184" width="0" style="38" hidden="1" customWidth="1"/>
    <col min="7185" max="7185" width="0.625" style="38" customWidth="1"/>
    <col min="7186" max="7424" width="9" style="38"/>
    <col min="7425" max="7425" width="2.375" style="38" customWidth="1"/>
    <col min="7426" max="7426" width="36.5" style="38" customWidth="1"/>
    <col min="7427" max="7427" width="17.625" style="38" customWidth="1"/>
    <col min="7428" max="7428" width="7.25" style="38" customWidth="1"/>
    <col min="7429" max="7429" width="6.875" style="38" customWidth="1"/>
    <col min="7430" max="7430" width="17.875" style="38" customWidth="1"/>
    <col min="7431" max="7431" width="19" style="38" customWidth="1"/>
    <col min="7432" max="7432" width="15.375" style="38" customWidth="1"/>
    <col min="7433" max="7433" width="1" style="38" customWidth="1"/>
    <col min="7434" max="7440" width="0" style="38" hidden="1" customWidth="1"/>
    <col min="7441" max="7441" width="0.625" style="38" customWidth="1"/>
    <col min="7442" max="7680" width="9" style="38"/>
    <col min="7681" max="7681" width="2.375" style="38" customWidth="1"/>
    <col min="7682" max="7682" width="36.5" style="38" customWidth="1"/>
    <col min="7683" max="7683" width="17.625" style="38" customWidth="1"/>
    <col min="7684" max="7684" width="7.25" style="38" customWidth="1"/>
    <col min="7685" max="7685" width="6.875" style="38" customWidth="1"/>
    <col min="7686" max="7686" width="17.875" style="38" customWidth="1"/>
    <col min="7687" max="7687" width="19" style="38" customWidth="1"/>
    <col min="7688" max="7688" width="15.375" style="38" customWidth="1"/>
    <col min="7689" max="7689" width="1" style="38" customWidth="1"/>
    <col min="7690" max="7696" width="0" style="38" hidden="1" customWidth="1"/>
    <col min="7697" max="7697" width="0.625" style="38" customWidth="1"/>
    <col min="7698" max="7936" width="9" style="38"/>
    <col min="7937" max="7937" width="2.375" style="38" customWidth="1"/>
    <col min="7938" max="7938" width="36.5" style="38" customWidth="1"/>
    <col min="7939" max="7939" width="17.625" style="38" customWidth="1"/>
    <col min="7940" max="7940" width="7.25" style="38" customWidth="1"/>
    <col min="7941" max="7941" width="6.875" style="38" customWidth="1"/>
    <col min="7942" max="7942" width="17.875" style="38" customWidth="1"/>
    <col min="7943" max="7943" width="19" style="38" customWidth="1"/>
    <col min="7944" max="7944" width="15.375" style="38" customWidth="1"/>
    <col min="7945" max="7945" width="1" style="38" customWidth="1"/>
    <col min="7946" max="7952" width="0" style="38" hidden="1" customWidth="1"/>
    <col min="7953" max="7953" width="0.625" style="38" customWidth="1"/>
    <col min="7954" max="8192" width="9" style="38"/>
    <col min="8193" max="8193" width="2.375" style="38" customWidth="1"/>
    <col min="8194" max="8194" width="36.5" style="38" customWidth="1"/>
    <col min="8195" max="8195" width="17.625" style="38" customWidth="1"/>
    <col min="8196" max="8196" width="7.25" style="38" customWidth="1"/>
    <col min="8197" max="8197" width="6.875" style="38" customWidth="1"/>
    <col min="8198" max="8198" width="17.875" style="38" customWidth="1"/>
    <col min="8199" max="8199" width="19" style="38" customWidth="1"/>
    <col min="8200" max="8200" width="15.375" style="38" customWidth="1"/>
    <col min="8201" max="8201" width="1" style="38" customWidth="1"/>
    <col min="8202" max="8208" width="0" style="38" hidden="1" customWidth="1"/>
    <col min="8209" max="8209" width="0.625" style="38" customWidth="1"/>
    <col min="8210" max="8448" width="9" style="38"/>
    <col min="8449" max="8449" width="2.375" style="38" customWidth="1"/>
    <col min="8450" max="8450" width="36.5" style="38" customWidth="1"/>
    <col min="8451" max="8451" width="17.625" style="38" customWidth="1"/>
    <col min="8452" max="8452" width="7.25" style="38" customWidth="1"/>
    <col min="8453" max="8453" width="6.875" style="38" customWidth="1"/>
    <col min="8454" max="8454" width="17.875" style="38" customWidth="1"/>
    <col min="8455" max="8455" width="19" style="38" customWidth="1"/>
    <col min="8456" max="8456" width="15.375" style="38" customWidth="1"/>
    <col min="8457" max="8457" width="1" style="38" customWidth="1"/>
    <col min="8458" max="8464" width="0" style="38" hidden="1" customWidth="1"/>
    <col min="8465" max="8465" width="0.625" style="38" customWidth="1"/>
    <col min="8466" max="8704" width="9" style="38"/>
    <col min="8705" max="8705" width="2.375" style="38" customWidth="1"/>
    <col min="8706" max="8706" width="36.5" style="38" customWidth="1"/>
    <col min="8707" max="8707" width="17.625" style="38" customWidth="1"/>
    <col min="8708" max="8708" width="7.25" style="38" customWidth="1"/>
    <col min="8709" max="8709" width="6.875" style="38" customWidth="1"/>
    <col min="8710" max="8710" width="17.875" style="38" customWidth="1"/>
    <col min="8711" max="8711" width="19" style="38" customWidth="1"/>
    <col min="8712" max="8712" width="15.375" style="38" customWidth="1"/>
    <col min="8713" max="8713" width="1" style="38" customWidth="1"/>
    <col min="8714" max="8720" width="0" style="38" hidden="1" customWidth="1"/>
    <col min="8721" max="8721" width="0.625" style="38" customWidth="1"/>
    <col min="8722" max="8960" width="9" style="38"/>
    <col min="8961" max="8961" width="2.375" style="38" customWidth="1"/>
    <col min="8962" max="8962" width="36.5" style="38" customWidth="1"/>
    <col min="8963" max="8963" width="17.625" style="38" customWidth="1"/>
    <col min="8964" max="8964" width="7.25" style="38" customWidth="1"/>
    <col min="8965" max="8965" width="6.875" style="38" customWidth="1"/>
    <col min="8966" max="8966" width="17.875" style="38" customWidth="1"/>
    <col min="8967" max="8967" width="19" style="38" customWidth="1"/>
    <col min="8968" max="8968" width="15.375" style="38" customWidth="1"/>
    <col min="8969" max="8969" width="1" style="38" customWidth="1"/>
    <col min="8970" max="8976" width="0" style="38" hidden="1" customWidth="1"/>
    <col min="8977" max="8977" width="0.625" style="38" customWidth="1"/>
    <col min="8978" max="9216" width="9" style="38"/>
    <col min="9217" max="9217" width="2.375" style="38" customWidth="1"/>
    <col min="9218" max="9218" width="36.5" style="38" customWidth="1"/>
    <col min="9219" max="9219" width="17.625" style="38" customWidth="1"/>
    <col min="9220" max="9220" width="7.25" style="38" customWidth="1"/>
    <col min="9221" max="9221" width="6.875" style="38" customWidth="1"/>
    <col min="9222" max="9222" width="17.875" style="38" customWidth="1"/>
    <col min="9223" max="9223" width="19" style="38" customWidth="1"/>
    <col min="9224" max="9224" width="15.375" style="38" customWidth="1"/>
    <col min="9225" max="9225" width="1" style="38" customWidth="1"/>
    <col min="9226" max="9232" width="0" style="38" hidden="1" customWidth="1"/>
    <col min="9233" max="9233" width="0.625" style="38" customWidth="1"/>
    <col min="9234" max="9472" width="9" style="38"/>
    <col min="9473" max="9473" width="2.375" style="38" customWidth="1"/>
    <col min="9474" max="9474" width="36.5" style="38" customWidth="1"/>
    <col min="9475" max="9475" width="17.625" style="38" customWidth="1"/>
    <col min="9476" max="9476" width="7.25" style="38" customWidth="1"/>
    <col min="9477" max="9477" width="6.875" style="38" customWidth="1"/>
    <col min="9478" max="9478" width="17.875" style="38" customWidth="1"/>
    <col min="9479" max="9479" width="19" style="38" customWidth="1"/>
    <col min="9480" max="9480" width="15.375" style="38" customWidth="1"/>
    <col min="9481" max="9481" width="1" style="38" customWidth="1"/>
    <col min="9482" max="9488" width="0" style="38" hidden="1" customWidth="1"/>
    <col min="9489" max="9489" width="0.625" style="38" customWidth="1"/>
    <col min="9490" max="9728" width="9" style="38"/>
    <col min="9729" max="9729" width="2.375" style="38" customWidth="1"/>
    <col min="9730" max="9730" width="36.5" style="38" customWidth="1"/>
    <col min="9731" max="9731" width="17.625" style="38" customWidth="1"/>
    <col min="9732" max="9732" width="7.25" style="38" customWidth="1"/>
    <col min="9733" max="9733" width="6.875" style="38" customWidth="1"/>
    <col min="9734" max="9734" width="17.875" style="38" customWidth="1"/>
    <col min="9735" max="9735" width="19" style="38" customWidth="1"/>
    <col min="9736" max="9736" width="15.375" style="38" customWidth="1"/>
    <col min="9737" max="9737" width="1" style="38" customWidth="1"/>
    <col min="9738" max="9744" width="0" style="38" hidden="1" customWidth="1"/>
    <col min="9745" max="9745" width="0.625" style="38" customWidth="1"/>
    <col min="9746" max="9984" width="9" style="38"/>
    <col min="9985" max="9985" width="2.375" style="38" customWidth="1"/>
    <col min="9986" max="9986" width="36.5" style="38" customWidth="1"/>
    <col min="9987" max="9987" width="17.625" style="38" customWidth="1"/>
    <col min="9988" max="9988" width="7.25" style="38" customWidth="1"/>
    <col min="9989" max="9989" width="6.875" style="38" customWidth="1"/>
    <col min="9990" max="9990" width="17.875" style="38" customWidth="1"/>
    <col min="9991" max="9991" width="19" style="38" customWidth="1"/>
    <col min="9992" max="9992" width="15.375" style="38" customWidth="1"/>
    <col min="9993" max="9993" width="1" style="38" customWidth="1"/>
    <col min="9994" max="10000" width="0" style="38" hidden="1" customWidth="1"/>
    <col min="10001" max="10001" width="0.625" style="38" customWidth="1"/>
    <col min="10002" max="10240" width="9" style="38"/>
    <col min="10241" max="10241" width="2.375" style="38" customWidth="1"/>
    <col min="10242" max="10242" width="36.5" style="38" customWidth="1"/>
    <col min="10243" max="10243" width="17.625" style="38" customWidth="1"/>
    <col min="10244" max="10244" width="7.25" style="38" customWidth="1"/>
    <col min="10245" max="10245" width="6.875" style="38" customWidth="1"/>
    <col min="10246" max="10246" width="17.875" style="38" customWidth="1"/>
    <col min="10247" max="10247" width="19" style="38" customWidth="1"/>
    <col min="10248" max="10248" width="15.375" style="38" customWidth="1"/>
    <col min="10249" max="10249" width="1" style="38" customWidth="1"/>
    <col min="10250" max="10256" width="0" style="38" hidden="1" customWidth="1"/>
    <col min="10257" max="10257" width="0.625" style="38" customWidth="1"/>
    <col min="10258" max="10496" width="9" style="38"/>
    <col min="10497" max="10497" width="2.375" style="38" customWidth="1"/>
    <col min="10498" max="10498" width="36.5" style="38" customWidth="1"/>
    <col min="10499" max="10499" width="17.625" style="38" customWidth="1"/>
    <col min="10500" max="10500" width="7.25" style="38" customWidth="1"/>
    <col min="10501" max="10501" width="6.875" style="38" customWidth="1"/>
    <col min="10502" max="10502" width="17.875" style="38" customWidth="1"/>
    <col min="10503" max="10503" width="19" style="38" customWidth="1"/>
    <col min="10504" max="10504" width="15.375" style="38" customWidth="1"/>
    <col min="10505" max="10505" width="1" style="38" customWidth="1"/>
    <col min="10506" max="10512" width="0" style="38" hidden="1" customWidth="1"/>
    <col min="10513" max="10513" width="0.625" style="38" customWidth="1"/>
    <col min="10514" max="10752" width="9" style="38"/>
    <col min="10753" max="10753" width="2.375" style="38" customWidth="1"/>
    <col min="10754" max="10754" width="36.5" style="38" customWidth="1"/>
    <col min="10755" max="10755" width="17.625" style="38" customWidth="1"/>
    <col min="10756" max="10756" width="7.25" style="38" customWidth="1"/>
    <col min="10757" max="10757" width="6.875" style="38" customWidth="1"/>
    <col min="10758" max="10758" width="17.875" style="38" customWidth="1"/>
    <col min="10759" max="10759" width="19" style="38" customWidth="1"/>
    <col min="10760" max="10760" width="15.375" style="38" customWidth="1"/>
    <col min="10761" max="10761" width="1" style="38" customWidth="1"/>
    <col min="10762" max="10768" width="0" style="38" hidden="1" customWidth="1"/>
    <col min="10769" max="10769" width="0.625" style="38" customWidth="1"/>
    <col min="10770" max="11008" width="9" style="38"/>
    <col min="11009" max="11009" width="2.375" style="38" customWidth="1"/>
    <col min="11010" max="11010" width="36.5" style="38" customWidth="1"/>
    <col min="11011" max="11011" width="17.625" style="38" customWidth="1"/>
    <col min="11012" max="11012" width="7.25" style="38" customWidth="1"/>
    <col min="11013" max="11013" width="6.875" style="38" customWidth="1"/>
    <col min="11014" max="11014" width="17.875" style="38" customWidth="1"/>
    <col min="11015" max="11015" width="19" style="38" customWidth="1"/>
    <col min="11016" max="11016" width="15.375" style="38" customWidth="1"/>
    <col min="11017" max="11017" width="1" style="38" customWidth="1"/>
    <col min="11018" max="11024" width="0" style="38" hidden="1" customWidth="1"/>
    <col min="11025" max="11025" width="0.625" style="38" customWidth="1"/>
    <col min="11026" max="11264" width="9" style="38"/>
    <col min="11265" max="11265" width="2.375" style="38" customWidth="1"/>
    <col min="11266" max="11266" width="36.5" style="38" customWidth="1"/>
    <col min="11267" max="11267" width="17.625" style="38" customWidth="1"/>
    <col min="11268" max="11268" width="7.25" style="38" customWidth="1"/>
    <col min="11269" max="11269" width="6.875" style="38" customWidth="1"/>
    <col min="11270" max="11270" width="17.875" style="38" customWidth="1"/>
    <col min="11271" max="11271" width="19" style="38" customWidth="1"/>
    <col min="11272" max="11272" width="15.375" style="38" customWidth="1"/>
    <col min="11273" max="11273" width="1" style="38" customWidth="1"/>
    <col min="11274" max="11280" width="0" style="38" hidden="1" customWidth="1"/>
    <col min="11281" max="11281" width="0.625" style="38" customWidth="1"/>
    <col min="11282" max="11520" width="9" style="38"/>
    <col min="11521" max="11521" width="2.375" style="38" customWidth="1"/>
    <col min="11522" max="11522" width="36.5" style="38" customWidth="1"/>
    <col min="11523" max="11523" width="17.625" style="38" customWidth="1"/>
    <col min="11524" max="11524" width="7.25" style="38" customWidth="1"/>
    <col min="11525" max="11525" width="6.875" style="38" customWidth="1"/>
    <col min="11526" max="11526" width="17.875" style="38" customWidth="1"/>
    <col min="11527" max="11527" width="19" style="38" customWidth="1"/>
    <col min="11528" max="11528" width="15.375" style="38" customWidth="1"/>
    <col min="11529" max="11529" width="1" style="38" customWidth="1"/>
    <col min="11530" max="11536" width="0" style="38" hidden="1" customWidth="1"/>
    <col min="11537" max="11537" width="0.625" style="38" customWidth="1"/>
    <col min="11538" max="11776" width="9" style="38"/>
    <col min="11777" max="11777" width="2.375" style="38" customWidth="1"/>
    <col min="11778" max="11778" width="36.5" style="38" customWidth="1"/>
    <col min="11779" max="11779" width="17.625" style="38" customWidth="1"/>
    <col min="11780" max="11780" width="7.25" style="38" customWidth="1"/>
    <col min="11781" max="11781" width="6.875" style="38" customWidth="1"/>
    <col min="11782" max="11782" width="17.875" style="38" customWidth="1"/>
    <col min="11783" max="11783" width="19" style="38" customWidth="1"/>
    <col min="11784" max="11784" width="15.375" style="38" customWidth="1"/>
    <col min="11785" max="11785" width="1" style="38" customWidth="1"/>
    <col min="11786" max="11792" width="0" style="38" hidden="1" customWidth="1"/>
    <col min="11793" max="11793" width="0.625" style="38" customWidth="1"/>
    <col min="11794" max="12032" width="9" style="38"/>
    <col min="12033" max="12033" width="2.375" style="38" customWidth="1"/>
    <col min="12034" max="12034" width="36.5" style="38" customWidth="1"/>
    <col min="12035" max="12035" width="17.625" style="38" customWidth="1"/>
    <col min="12036" max="12036" width="7.25" style="38" customWidth="1"/>
    <col min="12037" max="12037" width="6.875" style="38" customWidth="1"/>
    <col min="12038" max="12038" width="17.875" style="38" customWidth="1"/>
    <col min="12039" max="12039" width="19" style="38" customWidth="1"/>
    <col min="12040" max="12040" width="15.375" style="38" customWidth="1"/>
    <col min="12041" max="12041" width="1" style="38" customWidth="1"/>
    <col min="12042" max="12048" width="0" style="38" hidden="1" customWidth="1"/>
    <col min="12049" max="12049" width="0.625" style="38" customWidth="1"/>
    <col min="12050" max="12288" width="9" style="38"/>
    <col min="12289" max="12289" width="2.375" style="38" customWidth="1"/>
    <col min="12290" max="12290" width="36.5" style="38" customWidth="1"/>
    <col min="12291" max="12291" width="17.625" style="38" customWidth="1"/>
    <col min="12292" max="12292" width="7.25" style="38" customWidth="1"/>
    <col min="12293" max="12293" width="6.875" style="38" customWidth="1"/>
    <col min="12294" max="12294" width="17.875" style="38" customWidth="1"/>
    <col min="12295" max="12295" width="19" style="38" customWidth="1"/>
    <col min="12296" max="12296" width="15.375" style="38" customWidth="1"/>
    <col min="12297" max="12297" width="1" style="38" customWidth="1"/>
    <col min="12298" max="12304" width="0" style="38" hidden="1" customWidth="1"/>
    <col min="12305" max="12305" width="0.625" style="38" customWidth="1"/>
    <col min="12306" max="12544" width="9" style="38"/>
    <col min="12545" max="12545" width="2.375" style="38" customWidth="1"/>
    <col min="12546" max="12546" width="36.5" style="38" customWidth="1"/>
    <col min="12547" max="12547" width="17.625" style="38" customWidth="1"/>
    <col min="12548" max="12548" width="7.25" style="38" customWidth="1"/>
    <col min="12549" max="12549" width="6.875" style="38" customWidth="1"/>
    <col min="12550" max="12550" width="17.875" style="38" customWidth="1"/>
    <col min="12551" max="12551" width="19" style="38" customWidth="1"/>
    <col min="12552" max="12552" width="15.375" style="38" customWidth="1"/>
    <col min="12553" max="12553" width="1" style="38" customWidth="1"/>
    <col min="12554" max="12560" width="0" style="38" hidden="1" customWidth="1"/>
    <col min="12561" max="12561" width="0.625" style="38" customWidth="1"/>
    <col min="12562" max="12800" width="9" style="38"/>
    <col min="12801" max="12801" width="2.375" style="38" customWidth="1"/>
    <col min="12802" max="12802" width="36.5" style="38" customWidth="1"/>
    <col min="12803" max="12803" width="17.625" style="38" customWidth="1"/>
    <col min="12804" max="12804" width="7.25" style="38" customWidth="1"/>
    <col min="12805" max="12805" width="6.875" style="38" customWidth="1"/>
    <col min="12806" max="12806" width="17.875" style="38" customWidth="1"/>
    <col min="12807" max="12807" width="19" style="38" customWidth="1"/>
    <col min="12808" max="12808" width="15.375" style="38" customWidth="1"/>
    <col min="12809" max="12809" width="1" style="38" customWidth="1"/>
    <col min="12810" max="12816" width="0" style="38" hidden="1" customWidth="1"/>
    <col min="12817" max="12817" width="0.625" style="38" customWidth="1"/>
    <col min="12818" max="13056" width="9" style="38"/>
    <col min="13057" max="13057" width="2.375" style="38" customWidth="1"/>
    <col min="13058" max="13058" width="36.5" style="38" customWidth="1"/>
    <col min="13059" max="13059" width="17.625" style="38" customWidth="1"/>
    <col min="13060" max="13060" width="7.25" style="38" customWidth="1"/>
    <col min="13061" max="13061" width="6.875" style="38" customWidth="1"/>
    <col min="13062" max="13062" width="17.875" style="38" customWidth="1"/>
    <col min="13063" max="13063" width="19" style="38" customWidth="1"/>
    <col min="13064" max="13064" width="15.375" style="38" customWidth="1"/>
    <col min="13065" max="13065" width="1" style="38" customWidth="1"/>
    <col min="13066" max="13072" width="0" style="38" hidden="1" customWidth="1"/>
    <col min="13073" max="13073" width="0.625" style="38" customWidth="1"/>
    <col min="13074" max="13312" width="9" style="38"/>
    <col min="13313" max="13313" width="2.375" style="38" customWidth="1"/>
    <col min="13314" max="13314" width="36.5" style="38" customWidth="1"/>
    <col min="13315" max="13315" width="17.625" style="38" customWidth="1"/>
    <col min="13316" max="13316" width="7.25" style="38" customWidth="1"/>
    <col min="13317" max="13317" width="6.875" style="38" customWidth="1"/>
    <col min="13318" max="13318" width="17.875" style="38" customWidth="1"/>
    <col min="13319" max="13319" width="19" style="38" customWidth="1"/>
    <col min="13320" max="13320" width="15.375" style="38" customWidth="1"/>
    <col min="13321" max="13321" width="1" style="38" customWidth="1"/>
    <col min="13322" max="13328" width="0" style="38" hidden="1" customWidth="1"/>
    <col min="13329" max="13329" width="0.625" style="38" customWidth="1"/>
    <col min="13330" max="13568" width="9" style="38"/>
    <col min="13569" max="13569" width="2.375" style="38" customWidth="1"/>
    <col min="13570" max="13570" width="36.5" style="38" customWidth="1"/>
    <col min="13571" max="13571" width="17.625" style="38" customWidth="1"/>
    <col min="13572" max="13572" width="7.25" style="38" customWidth="1"/>
    <col min="13573" max="13573" width="6.875" style="38" customWidth="1"/>
    <col min="13574" max="13574" width="17.875" style="38" customWidth="1"/>
    <col min="13575" max="13575" width="19" style="38" customWidth="1"/>
    <col min="13576" max="13576" width="15.375" style="38" customWidth="1"/>
    <col min="13577" max="13577" width="1" style="38" customWidth="1"/>
    <col min="13578" max="13584" width="0" style="38" hidden="1" customWidth="1"/>
    <col min="13585" max="13585" width="0.625" style="38" customWidth="1"/>
    <col min="13586" max="13824" width="9" style="38"/>
    <col min="13825" max="13825" width="2.375" style="38" customWidth="1"/>
    <col min="13826" max="13826" width="36.5" style="38" customWidth="1"/>
    <col min="13827" max="13827" width="17.625" style="38" customWidth="1"/>
    <col min="13828" max="13828" width="7.25" style="38" customWidth="1"/>
    <col min="13829" max="13829" width="6.875" style="38" customWidth="1"/>
    <col min="13830" max="13830" width="17.875" style="38" customWidth="1"/>
    <col min="13831" max="13831" width="19" style="38" customWidth="1"/>
    <col min="13832" max="13832" width="15.375" style="38" customWidth="1"/>
    <col min="13833" max="13833" width="1" style="38" customWidth="1"/>
    <col min="13834" max="13840" width="0" style="38" hidden="1" customWidth="1"/>
    <col min="13841" max="13841" width="0.625" style="38" customWidth="1"/>
    <col min="13842" max="14080" width="9" style="38"/>
    <col min="14081" max="14081" width="2.375" style="38" customWidth="1"/>
    <col min="14082" max="14082" width="36.5" style="38" customWidth="1"/>
    <col min="14083" max="14083" width="17.625" style="38" customWidth="1"/>
    <col min="14084" max="14084" width="7.25" style="38" customWidth="1"/>
    <col min="14085" max="14085" width="6.875" style="38" customWidth="1"/>
    <col min="14086" max="14086" width="17.875" style="38" customWidth="1"/>
    <col min="14087" max="14087" width="19" style="38" customWidth="1"/>
    <col min="14088" max="14088" width="15.375" style="38" customWidth="1"/>
    <col min="14089" max="14089" width="1" style="38" customWidth="1"/>
    <col min="14090" max="14096" width="0" style="38" hidden="1" customWidth="1"/>
    <col min="14097" max="14097" width="0.625" style="38" customWidth="1"/>
    <col min="14098" max="14336" width="9" style="38"/>
    <col min="14337" max="14337" width="2.375" style="38" customWidth="1"/>
    <col min="14338" max="14338" width="36.5" style="38" customWidth="1"/>
    <col min="14339" max="14339" width="17.625" style="38" customWidth="1"/>
    <col min="14340" max="14340" width="7.25" style="38" customWidth="1"/>
    <col min="14341" max="14341" width="6.875" style="38" customWidth="1"/>
    <col min="14342" max="14342" width="17.875" style="38" customWidth="1"/>
    <col min="14343" max="14343" width="19" style="38" customWidth="1"/>
    <col min="14344" max="14344" width="15.375" style="38" customWidth="1"/>
    <col min="14345" max="14345" width="1" style="38" customWidth="1"/>
    <col min="14346" max="14352" width="0" style="38" hidden="1" customWidth="1"/>
    <col min="14353" max="14353" width="0.625" style="38" customWidth="1"/>
    <col min="14354" max="14592" width="9" style="38"/>
    <col min="14593" max="14593" width="2.375" style="38" customWidth="1"/>
    <col min="14594" max="14594" width="36.5" style="38" customWidth="1"/>
    <col min="14595" max="14595" width="17.625" style="38" customWidth="1"/>
    <col min="14596" max="14596" width="7.25" style="38" customWidth="1"/>
    <col min="14597" max="14597" width="6.875" style="38" customWidth="1"/>
    <col min="14598" max="14598" width="17.875" style="38" customWidth="1"/>
    <col min="14599" max="14599" width="19" style="38" customWidth="1"/>
    <col min="14600" max="14600" width="15.375" style="38" customWidth="1"/>
    <col min="14601" max="14601" width="1" style="38" customWidth="1"/>
    <col min="14602" max="14608" width="0" style="38" hidden="1" customWidth="1"/>
    <col min="14609" max="14609" width="0.625" style="38" customWidth="1"/>
    <col min="14610" max="14848" width="9" style="38"/>
    <col min="14849" max="14849" width="2.375" style="38" customWidth="1"/>
    <col min="14850" max="14850" width="36.5" style="38" customWidth="1"/>
    <col min="14851" max="14851" width="17.625" style="38" customWidth="1"/>
    <col min="14852" max="14852" width="7.25" style="38" customWidth="1"/>
    <col min="14853" max="14853" width="6.875" style="38" customWidth="1"/>
    <col min="14854" max="14854" width="17.875" style="38" customWidth="1"/>
    <col min="14855" max="14855" width="19" style="38" customWidth="1"/>
    <col min="14856" max="14856" width="15.375" style="38" customWidth="1"/>
    <col min="14857" max="14857" width="1" style="38" customWidth="1"/>
    <col min="14858" max="14864" width="0" style="38" hidden="1" customWidth="1"/>
    <col min="14865" max="14865" width="0.625" style="38" customWidth="1"/>
    <col min="14866" max="15104" width="9" style="38"/>
    <col min="15105" max="15105" width="2.375" style="38" customWidth="1"/>
    <col min="15106" max="15106" width="36.5" style="38" customWidth="1"/>
    <col min="15107" max="15107" width="17.625" style="38" customWidth="1"/>
    <col min="15108" max="15108" width="7.25" style="38" customWidth="1"/>
    <col min="15109" max="15109" width="6.875" style="38" customWidth="1"/>
    <col min="15110" max="15110" width="17.875" style="38" customWidth="1"/>
    <col min="15111" max="15111" width="19" style="38" customWidth="1"/>
    <col min="15112" max="15112" width="15.375" style="38" customWidth="1"/>
    <col min="15113" max="15113" width="1" style="38" customWidth="1"/>
    <col min="15114" max="15120" width="0" style="38" hidden="1" customWidth="1"/>
    <col min="15121" max="15121" width="0.625" style="38" customWidth="1"/>
    <col min="15122" max="15360" width="9" style="38"/>
    <col min="15361" max="15361" width="2.375" style="38" customWidth="1"/>
    <col min="15362" max="15362" width="36.5" style="38" customWidth="1"/>
    <col min="15363" max="15363" width="17.625" style="38" customWidth="1"/>
    <col min="15364" max="15364" width="7.25" style="38" customWidth="1"/>
    <col min="15365" max="15365" width="6.875" style="38" customWidth="1"/>
    <col min="15366" max="15366" width="17.875" style="38" customWidth="1"/>
    <col min="15367" max="15367" width="19" style="38" customWidth="1"/>
    <col min="15368" max="15368" width="15.375" style="38" customWidth="1"/>
    <col min="15369" max="15369" width="1" style="38" customWidth="1"/>
    <col min="15370" max="15376" width="0" style="38" hidden="1" customWidth="1"/>
    <col min="15377" max="15377" width="0.625" style="38" customWidth="1"/>
    <col min="15378" max="15616" width="9" style="38"/>
    <col min="15617" max="15617" width="2.375" style="38" customWidth="1"/>
    <col min="15618" max="15618" width="36.5" style="38" customWidth="1"/>
    <col min="15619" max="15619" width="17.625" style="38" customWidth="1"/>
    <col min="15620" max="15620" width="7.25" style="38" customWidth="1"/>
    <col min="15621" max="15621" width="6.875" style="38" customWidth="1"/>
    <col min="15622" max="15622" width="17.875" style="38" customWidth="1"/>
    <col min="15623" max="15623" width="19" style="38" customWidth="1"/>
    <col min="15624" max="15624" width="15.375" style="38" customWidth="1"/>
    <col min="15625" max="15625" width="1" style="38" customWidth="1"/>
    <col min="15626" max="15632" width="0" style="38" hidden="1" customWidth="1"/>
    <col min="15633" max="15633" width="0.625" style="38" customWidth="1"/>
    <col min="15634" max="15872" width="9" style="38"/>
    <col min="15873" max="15873" width="2.375" style="38" customWidth="1"/>
    <col min="15874" max="15874" width="36.5" style="38" customWidth="1"/>
    <col min="15875" max="15875" width="17.625" style="38" customWidth="1"/>
    <col min="15876" max="15876" width="7.25" style="38" customWidth="1"/>
    <col min="15877" max="15877" width="6.875" style="38" customWidth="1"/>
    <col min="15878" max="15878" width="17.875" style="38" customWidth="1"/>
    <col min="15879" max="15879" width="19" style="38" customWidth="1"/>
    <col min="15880" max="15880" width="15.375" style="38" customWidth="1"/>
    <col min="15881" max="15881" width="1" style="38" customWidth="1"/>
    <col min="15882" max="15888" width="0" style="38" hidden="1" customWidth="1"/>
    <col min="15889" max="15889" width="0.625" style="38" customWidth="1"/>
    <col min="15890" max="16128" width="9" style="38"/>
    <col min="16129" max="16129" width="2.375" style="38" customWidth="1"/>
    <col min="16130" max="16130" width="36.5" style="38" customWidth="1"/>
    <col min="16131" max="16131" width="17.625" style="38" customWidth="1"/>
    <col min="16132" max="16132" width="7.25" style="38" customWidth="1"/>
    <col min="16133" max="16133" width="6.875" style="38" customWidth="1"/>
    <col min="16134" max="16134" width="17.875" style="38" customWidth="1"/>
    <col min="16135" max="16135" width="19" style="38" customWidth="1"/>
    <col min="16136" max="16136" width="15.375" style="38" customWidth="1"/>
    <col min="16137" max="16137" width="1" style="38" customWidth="1"/>
    <col min="16138" max="16144" width="0" style="38" hidden="1" customWidth="1"/>
    <col min="16145" max="16145" width="0.625" style="38" customWidth="1"/>
    <col min="16146" max="16384" width="9" style="38"/>
  </cols>
  <sheetData>
    <row r="1" spans="2:16" ht="58.5" customHeight="1">
      <c r="B1" s="120" t="s">
        <v>178</v>
      </c>
      <c r="C1" s="120"/>
      <c r="D1" s="120"/>
      <c r="E1" s="120"/>
      <c r="F1" s="120"/>
      <c r="G1" s="120"/>
      <c r="H1" s="120"/>
      <c r="J1" s="39"/>
      <c r="K1" s="39"/>
      <c r="L1" s="39"/>
      <c r="M1" s="39"/>
      <c r="N1" s="39"/>
      <c r="O1" s="40"/>
      <c r="P1" s="40"/>
    </row>
    <row r="2" spans="2:16" ht="20.25" customHeight="1">
      <c r="B2" s="41" t="s">
        <v>203</v>
      </c>
      <c r="C2" s="42"/>
      <c r="D2" s="43"/>
      <c r="E2" s="121"/>
      <c r="F2" s="121"/>
      <c r="G2" s="121"/>
      <c r="H2" s="121"/>
      <c r="J2" s="39"/>
      <c r="K2" s="39"/>
      <c r="L2" s="39"/>
      <c r="M2" s="39"/>
      <c r="N2" s="39"/>
      <c r="O2" s="40"/>
      <c r="P2" s="40"/>
    </row>
    <row r="3" spans="2:16" ht="19.5" customHeight="1">
      <c r="B3" s="44" t="s">
        <v>245</v>
      </c>
      <c r="C3" s="45"/>
      <c r="D3" s="46"/>
      <c r="E3" s="45"/>
      <c r="F3" s="121"/>
      <c r="G3" s="121"/>
      <c r="H3" s="121"/>
      <c r="J3" s="47"/>
      <c r="K3" s="47"/>
      <c r="L3" s="47"/>
      <c r="M3" s="47"/>
      <c r="N3" s="119"/>
      <c r="O3" s="119"/>
      <c r="P3" s="119"/>
    </row>
    <row r="4" spans="2:16" ht="15.95" customHeight="1">
      <c r="B4" s="44" t="s">
        <v>204</v>
      </c>
      <c r="C4" s="48"/>
      <c r="D4" s="49"/>
      <c r="E4" s="48"/>
      <c r="F4" s="121"/>
      <c r="G4" s="121"/>
      <c r="H4" s="121"/>
      <c r="J4" s="50"/>
      <c r="K4" s="50"/>
      <c r="L4" s="50"/>
      <c r="M4" s="50"/>
      <c r="N4" s="119"/>
      <c r="O4" s="119"/>
      <c r="P4" s="119"/>
    </row>
    <row r="5" spans="2:16" ht="20.25" customHeight="1">
      <c r="B5" s="51" t="s">
        <v>205</v>
      </c>
      <c r="C5" s="48"/>
      <c r="D5" s="49"/>
      <c r="E5" s="48"/>
      <c r="F5" s="121"/>
      <c r="G5" s="121"/>
      <c r="H5" s="121"/>
      <c r="J5" s="50"/>
      <c r="K5" s="50"/>
      <c r="L5" s="50"/>
      <c r="M5" s="50"/>
      <c r="N5" s="119"/>
      <c r="O5" s="119"/>
      <c r="P5" s="119"/>
    </row>
    <row r="6" spans="2:16" ht="15.95" customHeight="1">
      <c r="B6" s="51" t="s">
        <v>179</v>
      </c>
      <c r="C6" s="52"/>
      <c r="D6" s="53"/>
      <c r="E6" s="52"/>
      <c r="F6" s="125" t="s">
        <v>163</v>
      </c>
      <c r="G6" s="125"/>
      <c r="H6" s="125"/>
      <c r="J6" s="54"/>
      <c r="K6" s="54"/>
      <c r="L6" s="54"/>
      <c r="M6" s="54"/>
      <c r="N6" s="119"/>
      <c r="O6" s="119"/>
      <c r="P6" s="119"/>
    </row>
    <row r="7" spans="2:16" ht="39.75" customHeight="1">
      <c r="B7" s="55" t="s">
        <v>342</v>
      </c>
      <c r="C7" s="52"/>
      <c r="D7" s="53"/>
      <c r="E7" s="52"/>
      <c r="F7" s="56"/>
      <c r="G7" s="122" t="s">
        <v>180</v>
      </c>
      <c r="H7" s="122"/>
      <c r="J7" s="54"/>
      <c r="K7" s="54"/>
      <c r="L7" s="54"/>
      <c r="M7" s="54"/>
      <c r="N7" s="57"/>
      <c r="O7" s="57"/>
      <c r="P7" s="57"/>
    </row>
    <row r="8" spans="2:16" ht="28.5" customHeight="1">
      <c r="B8" s="105" t="s">
        <v>181</v>
      </c>
      <c r="C8" s="106" t="s">
        <v>182</v>
      </c>
      <c r="D8" s="107" t="s">
        <v>183</v>
      </c>
      <c r="E8" s="106" t="s">
        <v>165</v>
      </c>
      <c r="F8" s="106" t="s">
        <v>184</v>
      </c>
      <c r="G8" s="106" t="s">
        <v>185</v>
      </c>
      <c r="H8" s="108" t="s">
        <v>186</v>
      </c>
      <c r="J8" s="58"/>
      <c r="K8" s="58"/>
      <c r="L8" s="58"/>
      <c r="M8" s="58"/>
      <c r="N8" s="58"/>
      <c r="O8" s="58"/>
      <c r="P8" s="58"/>
    </row>
    <row r="9" spans="2:16" ht="21.95" customHeight="1">
      <c r="B9" s="59" t="s">
        <v>206</v>
      </c>
      <c r="C9" s="60"/>
      <c r="D9" s="60">
        <v>1</v>
      </c>
      <c r="E9" s="60" t="s">
        <v>187</v>
      </c>
      <c r="F9" s="61"/>
      <c r="G9" s="62">
        <f>SUM(원가계산서!E29)</f>
        <v>5500000</v>
      </c>
      <c r="H9" s="63"/>
      <c r="J9" s="64"/>
      <c r="K9" s="64"/>
      <c r="L9" s="64"/>
      <c r="M9" s="64"/>
      <c r="N9" s="65"/>
      <c r="O9" s="65"/>
      <c r="P9" s="65"/>
    </row>
    <row r="10" spans="2:16" ht="21.95" customHeight="1">
      <c r="B10" s="66" t="s">
        <v>163</v>
      </c>
      <c r="C10" s="67"/>
      <c r="D10" s="67"/>
      <c r="E10" s="67"/>
      <c r="F10" s="68"/>
      <c r="G10" s="69"/>
      <c r="H10" s="70"/>
      <c r="J10" s="64"/>
      <c r="K10" s="64"/>
      <c r="L10" s="64"/>
      <c r="M10" s="64"/>
      <c r="N10" s="65"/>
      <c r="O10" s="65"/>
      <c r="P10" s="65"/>
    </row>
    <row r="11" spans="2:16" ht="21.95" customHeight="1">
      <c r="B11" s="71"/>
      <c r="C11" s="72"/>
      <c r="D11" s="73"/>
      <c r="E11" s="72"/>
      <c r="F11" s="72"/>
      <c r="G11" s="74"/>
      <c r="H11" s="75"/>
      <c r="J11" s="64"/>
      <c r="K11" s="64"/>
      <c r="L11" s="64"/>
      <c r="M11" s="64"/>
      <c r="N11" s="65"/>
      <c r="O11" s="65"/>
      <c r="P11" s="65"/>
    </row>
    <row r="12" spans="2:16" ht="21.95" customHeight="1">
      <c r="B12" s="66"/>
      <c r="C12" s="67"/>
      <c r="D12" s="67"/>
      <c r="E12" s="67"/>
      <c r="F12" s="68"/>
      <c r="G12" s="69"/>
      <c r="H12" s="76"/>
      <c r="J12" s="64"/>
      <c r="K12" s="64"/>
      <c r="L12" s="64"/>
      <c r="M12" s="64"/>
      <c r="N12" s="65"/>
      <c r="O12" s="65"/>
      <c r="P12" s="65"/>
    </row>
    <row r="13" spans="2:16" ht="21.95" customHeight="1">
      <c r="B13" s="71"/>
      <c r="C13" s="72"/>
      <c r="D13" s="73"/>
      <c r="E13" s="72"/>
      <c r="F13" s="72"/>
      <c r="G13" s="74"/>
      <c r="H13" s="77"/>
      <c r="J13" s="78"/>
      <c r="K13" s="78"/>
      <c r="L13" s="78"/>
      <c r="M13" s="78"/>
      <c r="N13" s="78"/>
      <c r="O13" s="79"/>
      <c r="P13" s="80"/>
    </row>
    <row r="14" spans="2:16" ht="25.5" customHeight="1">
      <c r="B14" s="81" t="s">
        <v>188</v>
      </c>
      <c r="C14" s="82"/>
      <c r="D14" s="83"/>
      <c r="E14" s="82"/>
      <c r="F14" s="82"/>
      <c r="G14" s="84">
        <f>SUM(G9:G13)</f>
        <v>5500000</v>
      </c>
      <c r="H14" s="77" t="s">
        <v>163</v>
      </c>
      <c r="J14" s="85"/>
      <c r="K14" s="85"/>
      <c r="L14" s="85"/>
      <c r="M14" s="85"/>
      <c r="N14" s="85"/>
      <c r="O14" s="86"/>
      <c r="P14" s="86"/>
    </row>
    <row r="15" spans="2:16" ht="21.95" customHeight="1">
      <c r="B15" s="87" t="s">
        <v>189</v>
      </c>
      <c r="C15" s="88"/>
      <c r="D15" s="89"/>
      <c r="E15" s="88"/>
      <c r="F15" s="88"/>
      <c r="G15" s="90"/>
      <c r="H15" s="91"/>
      <c r="J15" s="85"/>
      <c r="K15" s="85"/>
      <c r="L15" s="85"/>
      <c r="M15" s="85"/>
      <c r="N15" s="85"/>
      <c r="O15" s="86"/>
      <c r="P15" s="86"/>
    </row>
    <row r="16" spans="2:16" ht="21.95" customHeight="1">
      <c r="B16" s="92" t="s">
        <v>190</v>
      </c>
      <c r="C16" s="93"/>
      <c r="D16" s="94"/>
      <c r="E16" s="93"/>
      <c r="F16" s="93"/>
      <c r="G16" s="95"/>
      <c r="H16" s="96"/>
      <c r="J16" s="85"/>
      <c r="K16" s="85"/>
      <c r="L16" s="85"/>
      <c r="M16" s="85"/>
      <c r="N16" s="85"/>
      <c r="O16" s="86"/>
      <c r="P16" s="86"/>
    </row>
    <row r="17" spans="2:16" ht="18" customHeight="1">
      <c r="B17" s="97"/>
      <c r="C17" s="97"/>
      <c r="D17" s="98"/>
      <c r="E17" s="97"/>
      <c r="F17" s="123" t="s">
        <v>191</v>
      </c>
      <c r="G17" s="123"/>
      <c r="H17" s="123"/>
      <c r="J17" s="64"/>
      <c r="K17" s="64"/>
      <c r="L17" s="64"/>
      <c r="M17" s="64"/>
      <c r="N17" s="124"/>
      <c r="O17" s="124"/>
      <c r="P17" s="124"/>
    </row>
    <row r="18" spans="2:16" ht="20.100000000000001" customHeight="1">
      <c r="J18" s="99"/>
      <c r="K18" s="99"/>
      <c r="L18" s="99"/>
      <c r="M18" s="99"/>
      <c r="P18" s="99"/>
    </row>
    <row r="19" spans="2:16" ht="20.100000000000001" customHeight="1">
      <c r="J19" s="99"/>
      <c r="K19" s="99"/>
      <c r="L19" s="99"/>
      <c r="M19" s="99"/>
      <c r="P19" s="99"/>
    </row>
    <row r="20" spans="2:16" ht="20.100000000000001" customHeight="1">
      <c r="J20" s="99"/>
      <c r="K20" s="99"/>
      <c r="L20" s="99"/>
      <c r="M20" s="99"/>
      <c r="P20" s="99"/>
    </row>
    <row r="21" spans="2:16" ht="20.100000000000001" customHeight="1">
      <c r="J21" s="99"/>
      <c r="K21" s="99"/>
      <c r="L21" s="99"/>
      <c r="M21" s="99"/>
      <c r="P21" s="99"/>
    </row>
    <row r="22" spans="2:16" ht="20.100000000000001" customHeight="1">
      <c r="J22" s="99"/>
      <c r="K22" s="99"/>
      <c r="L22" s="99"/>
      <c r="M22" s="99"/>
      <c r="P22" s="99"/>
    </row>
    <row r="23" spans="2:16" ht="20.100000000000001" customHeight="1">
      <c r="J23" s="99"/>
      <c r="K23" s="99"/>
      <c r="L23" s="99"/>
      <c r="M23" s="99"/>
      <c r="P23" s="99"/>
    </row>
    <row r="24" spans="2:16" ht="20.100000000000001" customHeight="1">
      <c r="J24" s="99"/>
      <c r="K24" s="99"/>
      <c r="L24" s="99"/>
      <c r="M24" s="99"/>
      <c r="P24" s="99"/>
    </row>
    <row r="25" spans="2:16" ht="20.100000000000001" customHeight="1">
      <c r="J25" s="99"/>
      <c r="K25" s="99"/>
      <c r="L25" s="99"/>
      <c r="M25" s="99"/>
      <c r="P25" s="99"/>
    </row>
    <row r="26" spans="2:16" ht="20.100000000000001" customHeight="1">
      <c r="J26" s="99"/>
      <c r="K26" s="99"/>
      <c r="L26" s="99"/>
      <c r="M26" s="99"/>
      <c r="P26" s="99"/>
    </row>
    <row r="27" spans="2:16" ht="20.100000000000001" customHeight="1">
      <c r="J27" s="99"/>
      <c r="K27" s="99"/>
      <c r="L27" s="99"/>
      <c r="M27" s="99"/>
      <c r="P27" s="99"/>
    </row>
    <row r="28" spans="2:16" ht="20.100000000000001" customHeight="1">
      <c r="J28" s="99"/>
      <c r="K28" s="99"/>
      <c r="L28" s="99"/>
      <c r="M28" s="99"/>
      <c r="P28" s="99"/>
    </row>
    <row r="29" spans="2:16" ht="20.100000000000001" customHeight="1">
      <c r="J29" s="99"/>
      <c r="K29" s="99"/>
      <c r="L29" s="99"/>
      <c r="M29" s="99"/>
      <c r="P29" s="99"/>
    </row>
    <row r="30" spans="2:16" ht="20.100000000000001" customHeight="1">
      <c r="J30" s="99"/>
      <c r="K30" s="99"/>
      <c r="L30" s="99"/>
      <c r="M30" s="99"/>
      <c r="P30" s="99"/>
    </row>
    <row r="31" spans="2:16" ht="20.100000000000001" customHeight="1">
      <c r="J31" s="99"/>
      <c r="K31" s="99"/>
      <c r="L31" s="99"/>
      <c r="M31" s="99"/>
      <c r="P31" s="99"/>
    </row>
    <row r="32" spans="2:16" ht="20.100000000000001" customHeight="1">
      <c r="J32" s="99"/>
      <c r="K32" s="99"/>
      <c r="L32" s="99"/>
      <c r="M32" s="99"/>
      <c r="P32" s="99"/>
    </row>
    <row r="33" spans="10:16" ht="20.100000000000001" customHeight="1">
      <c r="J33" s="99"/>
      <c r="K33" s="99"/>
      <c r="L33" s="99"/>
      <c r="M33" s="99"/>
      <c r="P33" s="99"/>
    </row>
    <row r="34" spans="10:16" ht="20.100000000000001" customHeight="1"/>
    <row r="35" spans="10:16" ht="20.100000000000001" customHeight="1"/>
    <row r="36" spans="10:16" ht="20.100000000000001" customHeight="1"/>
    <row r="37" spans="10:16" ht="20.100000000000001" customHeight="1"/>
    <row r="38" spans="10:16" ht="20.100000000000001" customHeight="1"/>
    <row r="39" spans="10:16" ht="20.100000000000001" customHeight="1"/>
    <row r="40" spans="10:16" ht="20.100000000000001" customHeight="1"/>
    <row r="41" spans="10:16" ht="20.100000000000001" customHeight="1"/>
    <row r="42" spans="10:16" ht="20.100000000000001" customHeight="1"/>
    <row r="43" spans="10:16" ht="20.100000000000001" customHeight="1"/>
    <row r="44" spans="10:16" ht="20.100000000000001" customHeight="1"/>
    <row r="45" spans="10:16" ht="20.100000000000001" customHeight="1"/>
    <row r="46" spans="10:16" ht="20.100000000000001" customHeight="1"/>
    <row r="47" spans="10:16" ht="20.100000000000001" customHeight="1"/>
    <row r="48" spans="10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13">
    <mergeCell ref="G7:H7"/>
    <mergeCell ref="F17:H17"/>
    <mergeCell ref="N17:P17"/>
    <mergeCell ref="F4:H4"/>
    <mergeCell ref="N4:P4"/>
    <mergeCell ref="F5:H5"/>
    <mergeCell ref="N5:P5"/>
    <mergeCell ref="F6:H6"/>
    <mergeCell ref="N6:P6"/>
    <mergeCell ref="N3:P3"/>
    <mergeCell ref="B1:H1"/>
    <mergeCell ref="E2:H2"/>
    <mergeCell ref="F3:H3"/>
  </mergeCells>
  <phoneticPr fontId="1" type="noConversion"/>
  <pageMargins left="0.7" right="0.5" top="0.91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>
      <selection activeCell="W14" sqref="W14"/>
    </sheetView>
  </sheetViews>
  <sheetFormatPr defaultRowHeight="13.5"/>
  <cols>
    <col min="1" max="1" width="17.875" style="11" customWidth="1"/>
    <col min="2" max="2" width="8.125" style="11" customWidth="1"/>
    <col min="3" max="32" width="2.625" style="11" customWidth="1"/>
    <col min="33" max="33" width="6.75" style="11" customWidth="1"/>
    <col min="34" max="268" width="9" style="11"/>
    <col min="269" max="269" width="29.25" style="11" customWidth="1"/>
    <col min="270" max="270" width="8.125" style="11" customWidth="1"/>
    <col min="271" max="288" width="3.625" style="11" customWidth="1"/>
    <col min="289" max="289" width="8.875" style="11" customWidth="1"/>
    <col min="290" max="524" width="9" style="11"/>
    <col min="525" max="525" width="29.25" style="11" customWidth="1"/>
    <col min="526" max="526" width="8.125" style="11" customWidth="1"/>
    <col min="527" max="544" width="3.625" style="11" customWidth="1"/>
    <col min="545" max="545" width="8.875" style="11" customWidth="1"/>
    <col min="546" max="780" width="9" style="11"/>
    <col min="781" max="781" width="29.25" style="11" customWidth="1"/>
    <col min="782" max="782" width="8.125" style="11" customWidth="1"/>
    <col min="783" max="800" width="3.625" style="11" customWidth="1"/>
    <col min="801" max="801" width="8.875" style="11" customWidth="1"/>
    <col min="802" max="1036" width="9" style="11"/>
    <col min="1037" max="1037" width="29.25" style="11" customWidth="1"/>
    <col min="1038" max="1038" width="8.125" style="11" customWidth="1"/>
    <col min="1039" max="1056" width="3.625" style="11" customWidth="1"/>
    <col min="1057" max="1057" width="8.875" style="11" customWidth="1"/>
    <col min="1058" max="1292" width="9" style="11"/>
    <col min="1293" max="1293" width="29.25" style="11" customWidth="1"/>
    <col min="1294" max="1294" width="8.125" style="11" customWidth="1"/>
    <col min="1295" max="1312" width="3.625" style="11" customWidth="1"/>
    <col min="1313" max="1313" width="8.875" style="11" customWidth="1"/>
    <col min="1314" max="1548" width="9" style="11"/>
    <col min="1549" max="1549" width="29.25" style="11" customWidth="1"/>
    <col min="1550" max="1550" width="8.125" style="11" customWidth="1"/>
    <col min="1551" max="1568" width="3.625" style="11" customWidth="1"/>
    <col min="1569" max="1569" width="8.875" style="11" customWidth="1"/>
    <col min="1570" max="1804" width="9" style="11"/>
    <col min="1805" max="1805" width="29.25" style="11" customWidth="1"/>
    <col min="1806" max="1806" width="8.125" style="11" customWidth="1"/>
    <col min="1807" max="1824" width="3.625" style="11" customWidth="1"/>
    <col min="1825" max="1825" width="8.875" style="11" customWidth="1"/>
    <col min="1826" max="2060" width="9" style="11"/>
    <col min="2061" max="2061" width="29.25" style="11" customWidth="1"/>
    <col min="2062" max="2062" width="8.125" style="11" customWidth="1"/>
    <col min="2063" max="2080" width="3.625" style="11" customWidth="1"/>
    <col min="2081" max="2081" width="8.875" style="11" customWidth="1"/>
    <col min="2082" max="2316" width="9" style="11"/>
    <col min="2317" max="2317" width="29.25" style="11" customWidth="1"/>
    <col min="2318" max="2318" width="8.125" style="11" customWidth="1"/>
    <col min="2319" max="2336" width="3.625" style="11" customWidth="1"/>
    <col min="2337" max="2337" width="8.875" style="11" customWidth="1"/>
    <col min="2338" max="2572" width="9" style="11"/>
    <col min="2573" max="2573" width="29.25" style="11" customWidth="1"/>
    <col min="2574" max="2574" width="8.125" style="11" customWidth="1"/>
    <col min="2575" max="2592" width="3.625" style="11" customWidth="1"/>
    <col min="2593" max="2593" width="8.875" style="11" customWidth="1"/>
    <col min="2594" max="2828" width="9" style="11"/>
    <col min="2829" max="2829" width="29.25" style="11" customWidth="1"/>
    <col min="2830" max="2830" width="8.125" style="11" customWidth="1"/>
    <col min="2831" max="2848" width="3.625" style="11" customWidth="1"/>
    <col min="2849" max="2849" width="8.875" style="11" customWidth="1"/>
    <col min="2850" max="3084" width="9" style="11"/>
    <col min="3085" max="3085" width="29.25" style="11" customWidth="1"/>
    <col min="3086" max="3086" width="8.125" style="11" customWidth="1"/>
    <col min="3087" max="3104" width="3.625" style="11" customWidth="1"/>
    <col min="3105" max="3105" width="8.875" style="11" customWidth="1"/>
    <col min="3106" max="3340" width="9" style="11"/>
    <col min="3341" max="3341" width="29.25" style="11" customWidth="1"/>
    <col min="3342" max="3342" width="8.125" style="11" customWidth="1"/>
    <col min="3343" max="3360" width="3.625" style="11" customWidth="1"/>
    <col min="3361" max="3361" width="8.875" style="11" customWidth="1"/>
    <col min="3362" max="3596" width="9" style="11"/>
    <col min="3597" max="3597" width="29.25" style="11" customWidth="1"/>
    <col min="3598" max="3598" width="8.125" style="11" customWidth="1"/>
    <col min="3599" max="3616" width="3.625" style="11" customWidth="1"/>
    <col min="3617" max="3617" width="8.875" style="11" customWidth="1"/>
    <col min="3618" max="3852" width="9" style="11"/>
    <col min="3853" max="3853" width="29.25" style="11" customWidth="1"/>
    <col min="3854" max="3854" width="8.125" style="11" customWidth="1"/>
    <col min="3855" max="3872" width="3.625" style="11" customWidth="1"/>
    <col min="3873" max="3873" width="8.875" style="11" customWidth="1"/>
    <col min="3874" max="4108" width="9" style="11"/>
    <col min="4109" max="4109" width="29.25" style="11" customWidth="1"/>
    <col min="4110" max="4110" width="8.125" style="11" customWidth="1"/>
    <col min="4111" max="4128" width="3.625" style="11" customWidth="1"/>
    <col min="4129" max="4129" width="8.875" style="11" customWidth="1"/>
    <col min="4130" max="4364" width="9" style="11"/>
    <col min="4365" max="4365" width="29.25" style="11" customWidth="1"/>
    <col min="4366" max="4366" width="8.125" style="11" customWidth="1"/>
    <col min="4367" max="4384" width="3.625" style="11" customWidth="1"/>
    <col min="4385" max="4385" width="8.875" style="11" customWidth="1"/>
    <col min="4386" max="4620" width="9" style="11"/>
    <col min="4621" max="4621" width="29.25" style="11" customWidth="1"/>
    <col min="4622" max="4622" width="8.125" style="11" customWidth="1"/>
    <col min="4623" max="4640" width="3.625" style="11" customWidth="1"/>
    <col min="4641" max="4641" width="8.875" style="11" customWidth="1"/>
    <col min="4642" max="4876" width="9" style="11"/>
    <col min="4877" max="4877" width="29.25" style="11" customWidth="1"/>
    <col min="4878" max="4878" width="8.125" style="11" customWidth="1"/>
    <col min="4879" max="4896" width="3.625" style="11" customWidth="1"/>
    <col min="4897" max="4897" width="8.875" style="11" customWidth="1"/>
    <col min="4898" max="5132" width="9" style="11"/>
    <col min="5133" max="5133" width="29.25" style="11" customWidth="1"/>
    <col min="5134" max="5134" width="8.125" style="11" customWidth="1"/>
    <col min="5135" max="5152" width="3.625" style="11" customWidth="1"/>
    <col min="5153" max="5153" width="8.875" style="11" customWidth="1"/>
    <col min="5154" max="5388" width="9" style="11"/>
    <col min="5389" max="5389" width="29.25" style="11" customWidth="1"/>
    <col min="5390" max="5390" width="8.125" style="11" customWidth="1"/>
    <col min="5391" max="5408" width="3.625" style="11" customWidth="1"/>
    <col min="5409" max="5409" width="8.875" style="11" customWidth="1"/>
    <col min="5410" max="5644" width="9" style="11"/>
    <col min="5645" max="5645" width="29.25" style="11" customWidth="1"/>
    <col min="5646" max="5646" width="8.125" style="11" customWidth="1"/>
    <col min="5647" max="5664" width="3.625" style="11" customWidth="1"/>
    <col min="5665" max="5665" width="8.875" style="11" customWidth="1"/>
    <col min="5666" max="5900" width="9" style="11"/>
    <col min="5901" max="5901" width="29.25" style="11" customWidth="1"/>
    <col min="5902" max="5902" width="8.125" style="11" customWidth="1"/>
    <col min="5903" max="5920" width="3.625" style="11" customWidth="1"/>
    <col min="5921" max="5921" width="8.875" style="11" customWidth="1"/>
    <col min="5922" max="6156" width="9" style="11"/>
    <col min="6157" max="6157" width="29.25" style="11" customWidth="1"/>
    <col min="6158" max="6158" width="8.125" style="11" customWidth="1"/>
    <col min="6159" max="6176" width="3.625" style="11" customWidth="1"/>
    <col min="6177" max="6177" width="8.875" style="11" customWidth="1"/>
    <col min="6178" max="6412" width="9" style="11"/>
    <col min="6413" max="6413" width="29.25" style="11" customWidth="1"/>
    <col min="6414" max="6414" width="8.125" style="11" customWidth="1"/>
    <col min="6415" max="6432" width="3.625" style="11" customWidth="1"/>
    <col min="6433" max="6433" width="8.875" style="11" customWidth="1"/>
    <col min="6434" max="6668" width="9" style="11"/>
    <col min="6669" max="6669" width="29.25" style="11" customWidth="1"/>
    <col min="6670" max="6670" width="8.125" style="11" customWidth="1"/>
    <col min="6671" max="6688" width="3.625" style="11" customWidth="1"/>
    <col min="6689" max="6689" width="8.875" style="11" customWidth="1"/>
    <col min="6690" max="6924" width="9" style="11"/>
    <col min="6925" max="6925" width="29.25" style="11" customWidth="1"/>
    <col min="6926" max="6926" width="8.125" style="11" customWidth="1"/>
    <col min="6927" max="6944" width="3.625" style="11" customWidth="1"/>
    <col min="6945" max="6945" width="8.875" style="11" customWidth="1"/>
    <col min="6946" max="7180" width="9" style="11"/>
    <col min="7181" max="7181" width="29.25" style="11" customWidth="1"/>
    <col min="7182" max="7182" width="8.125" style="11" customWidth="1"/>
    <col min="7183" max="7200" width="3.625" style="11" customWidth="1"/>
    <col min="7201" max="7201" width="8.875" style="11" customWidth="1"/>
    <col min="7202" max="7436" width="9" style="11"/>
    <col min="7437" max="7437" width="29.25" style="11" customWidth="1"/>
    <col min="7438" max="7438" width="8.125" style="11" customWidth="1"/>
    <col min="7439" max="7456" width="3.625" style="11" customWidth="1"/>
    <col min="7457" max="7457" width="8.875" style="11" customWidth="1"/>
    <col min="7458" max="7692" width="9" style="11"/>
    <col min="7693" max="7693" width="29.25" style="11" customWidth="1"/>
    <col min="7694" max="7694" width="8.125" style="11" customWidth="1"/>
    <col min="7695" max="7712" width="3.625" style="11" customWidth="1"/>
    <col min="7713" max="7713" width="8.875" style="11" customWidth="1"/>
    <col min="7714" max="7948" width="9" style="11"/>
    <col min="7949" max="7949" width="29.25" style="11" customWidth="1"/>
    <col min="7950" max="7950" width="8.125" style="11" customWidth="1"/>
    <col min="7951" max="7968" width="3.625" style="11" customWidth="1"/>
    <col min="7969" max="7969" width="8.875" style="11" customWidth="1"/>
    <col min="7970" max="8204" width="9" style="11"/>
    <col min="8205" max="8205" width="29.25" style="11" customWidth="1"/>
    <col min="8206" max="8206" width="8.125" style="11" customWidth="1"/>
    <col min="8207" max="8224" width="3.625" style="11" customWidth="1"/>
    <col min="8225" max="8225" width="8.875" style="11" customWidth="1"/>
    <col min="8226" max="8460" width="9" style="11"/>
    <col min="8461" max="8461" width="29.25" style="11" customWidth="1"/>
    <col min="8462" max="8462" width="8.125" style="11" customWidth="1"/>
    <col min="8463" max="8480" width="3.625" style="11" customWidth="1"/>
    <col min="8481" max="8481" width="8.875" style="11" customWidth="1"/>
    <col min="8482" max="8716" width="9" style="11"/>
    <col min="8717" max="8717" width="29.25" style="11" customWidth="1"/>
    <col min="8718" max="8718" width="8.125" style="11" customWidth="1"/>
    <col min="8719" max="8736" width="3.625" style="11" customWidth="1"/>
    <col min="8737" max="8737" width="8.875" style="11" customWidth="1"/>
    <col min="8738" max="8972" width="9" style="11"/>
    <col min="8973" max="8973" width="29.25" style="11" customWidth="1"/>
    <col min="8974" max="8974" width="8.125" style="11" customWidth="1"/>
    <col min="8975" max="8992" width="3.625" style="11" customWidth="1"/>
    <col min="8993" max="8993" width="8.875" style="11" customWidth="1"/>
    <col min="8994" max="9228" width="9" style="11"/>
    <col min="9229" max="9229" width="29.25" style="11" customWidth="1"/>
    <col min="9230" max="9230" width="8.125" style="11" customWidth="1"/>
    <col min="9231" max="9248" width="3.625" style="11" customWidth="1"/>
    <col min="9249" max="9249" width="8.875" style="11" customWidth="1"/>
    <col min="9250" max="9484" width="9" style="11"/>
    <col min="9485" max="9485" width="29.25" style="11" customWidth="1"/>
    <col min="9486" max="9486" width="8.125" style="11" customWidth="1"/>
    <col min="9487" max="9504" width="3.625" style="11" customWidth="1"/>
    <col min="9505" max="9505" width="8.875" style="11" customWidth="1"/>
    <col min="9506" max="9740" width="9" style="11"/>
    <col min="9741" max="9741" width="29.25" style="11" customWidth="1"/>
    <col min="9742" max="9742" width="8.125" style="11" customWidth="1"/>
    <col min="9743" max="9760" width="3.625" style="11" customWidth="1"/>
    <col min="9761" max="9761" width="8.875" style="11" customWidth="1"/>
    <col min="9762" max="9996" width="9" style="11"/>
    <col min="9997" max="9997" width="29.25" style="11" customWidth="1"/>
    <col min="9998" max="9998" width="8.125" style="11" customWidth="1"/>
    <col min="9999" max="10016" width="3.625" style="11" customWidth="1"/>
    <col min="10017" max="10017" width="8.875" style="11" customWidth="1"/>
    <col min="10018" max="10252" width="9" style="11"/>
    <col min="10253" max="10253" width="29.25" style="11" customWidth="1"/>
    <col min="10254" max="10254" width="8.125" style="11" customWidth="1"/>
    <col min="10255" max="10272" width="3.625" style="11" customWidth="1"/>
    <col min="10273" max="10273" width="8.875" style="11" customWidth="1"/>
    <col min="10274" max="10508" width="9" style="11"/>
    <col min="10509" max="10509" width="29.25" style="11" customWidth="1"/>
    <col min="10510" max="10510" width="8.125" style="11" customWidth="1"/>
    <col min="10511" max="10528" width="3.625" style="11" customWidth="1"/>
    <col min="10529" max="10529" width="8.875" style="11" customWidth="1"/>
    <col min="10530" max="10764" width="9" style="11"/>
    <col min="10765" max="10765" width="29.25" style="11" customWidth="1"/>
    <col min="10766" max="10766" width="8.125" style="11" customWidth="1"/>
    <col min="10767" max="10784" width="3.625" style="11" customWidth="1"/>
    <col min="10785" max="10785" width="8.875" style="11" customWidth="1"/>
    <col min="10786" max="11020" width="9" style="11"/>
    <col min="11021" max="11021" width="29.25" style="11" customWidth="1"/>
    <col min="11022" max="11022" width="8.125" style="11" customWidth="1"/>
    <col min="11023" max="11040" width="3.625" style="11" customWidth="1"/>
    <col min="11041" max="11041" width="8.875" style="11" customWidth="1"/>
    <col min="11042" max="11276" width="9" style="11"/>
    <col min="11277" max="11277" width="29.25" style="11" customWidth="1"/>
    <col min="11278" max="11278" width="8.125" style="11" customWidth="1"/>
    <col min="11279" max="11296" width="3.625" style="11" customWidth="1"/>
    <col min="11297" max="11297" width="8.875" style="11" customWidth="1"/>
    <col min="11298" max="11532" width="9" style="11"/>
    <col min="11533" max="11533" width="29.25" style="11" customWidth="1"/>
    <col min="11534" max="11534" width="8.125" style="11" customWidth="1"/>
    <col min="11535" max="11552" width="3.625" style="11" customWidth="1"/>
    <col min="11553" max="11553" width="8.875" style="11" customWidth="1"/>
    <col min="11554" max="11788" width="9" style="11"/>
    <col min="11789" max="11789" width="29.25" style="11" customWidth="1"/>
    <col min="11790" max="11790" width="8.125" style="11" customWidth="1"/>
    <col min="11791" max="11808" width="3.625" style="11" customWidth="1"/>
    <col min="11809" max="11809" width="8.875" style="11" customWidth="1"/>
    <col min="11810" max="12044" width="9" style="11"/>
    <col min="12045" max="12045" width="29.25" style="11" customWidth="1"/>
    <col min="12046" max="12046" width="8.125" style="11" customWidth="1"/>
    <col min="12047" max="12064" width="3.625" style="11" customWidth="1"/>
    <col min="12065" max="12065" width="8.875" style="11" customWidth="1"/>
    <col min="12066" max="12300" width="9" style="11"/>
    <col min="12301" max="12301" width="29.25" style="11" customWidth="1"/>
    <col min="12302" max="12302" width="8.125" style="11" customWidth="1"/>
    <col min="12303" max="12320" width="3.625" style="11" customWidth="1"/>
    <col min="12321" max="12321" width="8.875" style="11" customWidth="1"/>
    <col min="12322" max="12556" width="9" style="11"/>
    <col min="12557" max="12557" width="29.25" style="11" customWidth="1"/>
    <col min="12558" max="12558" width="8.125" style="11" customWidth="1"/>
    <col min="12559" max="12576" width="3.625" style="11" customWidth="1"/>
    <col min="12577" max="12577" width="8.875" style="11" customWidth="1"/>
    <col min="12578" max="12812" width="9" style="11"/>
    <col min="12813" max="12813" width="29.25" style="11" customWidth="1"/>
    <col min="12814" max="12814" width="8.125" style="11" customWidth="1"/>
    <col min="12815" max="12832" width="3.625" style="11" customWidth="1"/>
    <col min="12833" max="12833" width="8.875" style="11" customWidth="1"/>
    <col min="12834" max="13068" width="9" style="11"/>
    <col min="13069" max="13069" width="29.25" style="11" customWidth="1"/>
    <col min="13070" max="13070" width="8.125" style="11" customWidth="1"/>
    <col min="13071" max="13088" width="3.625" style="11" customWidth="1"/>
    <col min="13089" max="13089" width="8.875" style="11" customWidth="1"/>
    <col min="13090" max="13324" width="9" style="11"/>
    <col min="13325" max="13325" width="29.25" style="11" customWidth="1"/>
    <col min="13326" max="13326" width="8.125" style="11" customWidth="1"/>
    <col min="13327" max="13344" width="3.625" style="11" customWidth="1"/>
    <col min="13345" max="13345" width="8.875" style="11" customWidth="1"/>
    <col min="13346" max="13580" width="9" style="11"/>
    <col min="13581" max="13581" width="29.25" style="11" customWidth="1"/>
    <col min="13582" max="13582" width="8.125" style="11" customWidth="1"/>
    <col min="13583" max="13600" width="3.625" style="11" customWidth="1"/>
    <col min="13601" max="13601" width="8.875" style="11" customWidth="1"/>
    <col min="13602" max="13836" width="9" style="11"/>
    <col min="13837" max="13837" width="29.25" style="11" customWidth="1"/>
    <col min="13838" max="13838" width="8.125" style="11" customWidth="1"/>
    <col min="13839" max="13856" width="3.625" style="11" customWidth="1"/>
    <col min="13857" max="13857" width="8.875" style="11" customWidth="1"/>
    <col min="13858" max="14092" width="9" style="11"/>
    <col min="14093" max="14093" width="29.25" style="11" customWidth="1"/>
    <col min="14094" max="14094" width="8.125" style="11" customWidth="1"/>
    <col min="14095" max="14112" width="3.625" style="11" customWidth="1"/>
    <col min="14113" max="14113" width="8.875" style="11" customWidth="1"/>
    <col min="14114" max="14348" width="9" style="11"/>
    <col min="14349" max="14349" width="29.25" style="11" customWidth="1"/>
    <col min="14350" max="14350" width="8.125" style="11" customWidth="1"/>
    <col min="14351" max="14368" width="3.625" style="11" customWidth="1"/>
    <col min="14369" max="14369" width="8.875" style="11" customWidth="1"/>
    <col min="14370" max="14604" width="9" style="11"/>
    <col min="14605" max="14605" width="29.25" style="11" customWidth="1"/>
    <col min="14606" max="14606" width="8.125" style="11" customWidth="1"/>
    <col min="14607" max="14624" width="3.625" style="11" customWidth="1"/>
    <col min="14625" max="14625" width="8.875" style="11" customWidth="1"/>
    <col min="14626" max="14860" width="9" style="11"/>
    <col min="14861" max="14861" width="29.25" style="11" customWidth="1"/>
    <col min="14862" max="14862" width="8.125" style="11" customWidth="1"/>
    <col min="14863" max="14880" width="3.625" style="11" customWidth="1"/>
    <col min="14881" max="14881" width="8.875" style="11" customWidth="1"/>
    <col min="14882" max="15116" width="9" style="11"/>
    <col min="15117" max="15117" width="29.25" style="11" customWidth="1"/>
    <col min="15118" max="15118" width="8.125" style="11" customWidth="1"/>
    <col min="15119" max="15136" width="3.625" style="11" customWidth="1"/>
    <col min="15137" max="15137" width="8.875" style="11" customWidth="1"/>
    <col min="15138" max="15372" width="9" style="11"/>
    <col min="15373" max="15373" width="29.25" style="11" customWidth="1"/>
    <col min="15374" max="15374" width="8.125" style="11" customWidth="1"/>
    <col min="15375" max="15392" width="3.625" style="11" customWidth="1"/>
    <col min="15393" max="15393" width="8.875" style="11" customWidth="1"/>
    <col min="15394" max="15628" width="9" style="11"/>
    <col min="15629" max="15629" width="29.25" style="11" customWidth="1"/>
    <col min="15630" max="15630" width="8.125" style="11" customWidth="1"/>
    <col min="15631" max="15648" width="3.625" style="11" customWidth="1"/>
    <col min="15649" max="15649" width="8.875" style="11" customWidth="1"/>
    <col min="15650" max="15884" width="9" style="11"/>
    <col min="15885" max="15885" width="29.25" style="11" customWidth="1"/>
    <col min="15886" max="15886" width="8.125" style="11" customWidth="1"/>
    <col min="15887" max="15904" width="3.625" style="11" customWidth="1"/>
    <col min="15905" max="15905" width="8.875" style="11" customWidth="1"/>
    <col min="15906" max="16140" width="9" style="11"/>
    <col min="16141" max="16141" width="29.25" style="11" customWidth="1"/>
    <col min="16142" max="16142" width="8.125" style="11" customWidth="1"/>
    <col min="16143" max="16160" width="3.625" style="11" customWidth="1"/>
    <col min="16161" max="16161" width="8.875" style="11" customWidth="1"/>
    <col min="16162" max="16384" width="9" style="11"/>
  </cols>
  <sheetData>
    <row r="1" spans="1:33" ht="27">
      <c r="A1" s="132" t="s">
        <v>168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</row>
    <row r="2" spans="1:33" ht="22.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ht="27" customHeight="1">
      <c r="A3" s="134" t="s">
        <v>207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3" ht="24" customHeight="1">
      <c r="A4" s="13" t="s">
        <v>307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s="15" customFormat="1" ht="21.75" customHeight="1">
      <c r="A5" s="135" t="s">
        <v>169</v>
      </c>
      <c r="B5" s="138" t="s">
        <v>170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0" t="s">
        <v>171</v>
      </c>
    </row>
    <row r="6" spans="1:33" s="15" customFormat="1" ht="19.5" customHeight="1">
      <c r="A6" s="136"/>
      <c r="B6" s="141" t="s">
        <v>172</v>
      </c>
      <c r="C6" s="138" t="s">
        <v>308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1"/>
    </row>
    <row r="7" spans="1:33" s="15" customFormat="1" ht="17.25" customHeight="1">
      <c r="A7" s="136"/>
      <c r="B7" s="142"/>
      <c r="C7" s="16" t="s">
        <v>310</v>
      </c>
      <c r="D7" s="16" t="s">
        <v>311</v>
      </c>
      <c r="E7" s="16" t="s">
        <v>312</v>
      </c>
      <c r="F7" s="16" t="s">
        <v>173</v>
      </c>
      <c r="G7" s="16" t="s">
        <v>313</v>
      </c>
      <c r="H7" s="16" t="s">
        <v>314</v>
      </c>
      <c r="I7" s="16" t="s">
        <v>315</v>
      </c>
      <c r="J7" s="16" t="s">
        <v>316</v>
      </c>
      <c r="K7" s="16" t="s">
        <v>317</v>
      </c>
      <c r="L7" s="16" t="s">
        <v>318</v>
      </c>
      <c r="M7" s="16" t="s">
        <v>319</v>
      </c>
      <c r="N7" s="16" t="s">
        <v>320</v>
      </c>
      <c r="O7" s="16" t="s">
        <v>321</v>
      </c>
      <c r="P7" s="16" t="s">
        <v>322</v>
      </c>
      <c r="Q7" s="16" t="s">
        <v>324</v>
      </c>
      <c r="R7" s="16" t="s">
        <v>325</v>
      </c>
      <c r="S7" s="16" t="s">
        <v>326</v>
      </c>
      <c r="T7" s="16" t="s">
        <v>327</v>
      </c>
      <c r="U7" s="16" t="s">
        <v>328</v>
      </c>
      <c r="V7" s="16" t="s">
        <v>329</v>
      </c>
      <c r="W7" s="16" t="s">
        <v>330</v>
      </c>
      <c r="X7" s="16" t="s">
        <v>331</v>
      </c>
      <c r="Y7" s="16" t="s">
        <v>332</v>
      </c>
      <c r="Z7" s="16" t="s">
        <v>333</v>
      </c>
      <c r="AA7" s="16" t="s">
        <v>334</v>
      </c>
      <c r="AB7" s="16" t="s">
        <v>335</v>
      </c>
      <c r="AC7" s="16" t="s">
        <v>336</v>
      </c>
      <c r="AD7" s="16" t="s">
        <v>337</v>
      </c>
      <c r="AE7" s="16" t="s">
        <v>338</v>
      </c>
      <c r="AF7" s="16" t="s">
        <v>339</v>
      </c>
      <c r="AG7" s="131"/>
    </row>
    <row r="8" spans="1:33" s="15" customFormat="1" ht="13.5" customHeight="1">
      <c r="A8" s="137"/>
      <c r="B8" s="143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 t="s">
        <v>323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40"/>
    </row>
    <row r="9" spans="1:33" s="15" customFormat="1" ht="14.1" customHeight="1" thickBot="1">
      <c r="A9" s="126" t="s">
        <v>215</v>
      </c>
      <c r="B9" s="128"/>
      <c r="C9" s="109"/>
      <c r="D9" s="109"/>
      <c r="E9" s="17"/>
      <c r="F9" s="17"/>
      <c r="G9" s="17"/>
      <c r="H9" s="17"/>
      <c r="I9" s="17"/>
      <c r="J9" s="17"/>
      <c r="K9" s="17"/>
      <c r="L9" s="17"/>
      <c r="M9" s="17"/>
      <c r="N9" s="17"/>
      <c r="O9" s="109"/>
      <c r="P9" s="109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09"/>
      <c r="AD9" s="109"/>
      <c r="AE9" s="109"/>
      <c r="AF9" s="17"/>
      <c r="AG9" s="130"/>
    </row>
    <row r="10" spans="1:33" s="15" customFormat="1" ht="14.1" customHeight="1">
      <c r="A10" s="127"/>
      <c r="B10" s="129"/>
      <c r="C10" s="110"/>
      <c r="D10" s="110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10"/>
      <c r="P10" s="110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10"/>
      <c r="AD10" s="110"/>
      <c r="AE10" s="110"/>
      <c r="AF10" s="18"/>
      <c r="AG10" s="131"/>
    </row>
    <row r="11" spans="1:33" s="15" customFormat="1" ht="14.1" customHeight="1" thickBot="1">
      <c r="A11" s="126" t="s">
        <v>309</v>
      </c>
      <c r="B11" s="128"/>
      <c r="C11" s="17"/>
      <c r="D11" s="1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7"/>
      <c r="P11" s="17"/>
      <c r="Q11" s="17"/>
      <c r="R11" s="17"/>
      <c r="S11" s="109"/>
      <c r="T11" s="109"/>
      <c r="U11" s="109"/>
      <c r="V11" s="109"/>
      <c r="W11" s="109"/>
      <c r="X11" s="17"/>
      <c r="Y11" s="17"/>
      <c r="Z11" s="17"/>
      <c r="AA11" s="17"/>
      <c r="AB11" s="17"/>
      <c r="AC11" s="17"/>
      <c r="AD11" s="17"/>
      <c r="AE11" s="17"/>
      <c r="AF11" s="17"/>
      <c r="AG11" s="130"/>
    </row>
    <row r="12" spans="1:33" s="15" customFormat="1" ht="14.1" customHeight="1">
      <c r="A12" s="127"/>
      <c r="B12" s="129"/>
      <c r="C12" s="18"/>
      <c r="D12" s="18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8"/>
      <c r="P12" s="18"/>
      <c r="Q12" s="18"/>
      <c r="R12" s="18"/>
      <c r="S12" s="110"/>
      <c r="T12" s="110"/>
      <c r="U12" s="110"/>
      <c r="V12" s="110"/>
      <c r="W12" s="110"/>
      <c r="X12" s="18"/>
      <c r="Y12" s="18"/>
      <c r="Z12" s="18"/>
      <c r="AA12" s="18"/>
      <c r="AB12" s="18"/>
      <c r="AC12" s="18"/>
      <c r="AD12" s="18"/>
      <c r="AE12" s="18"/>
      <c r="AF12" s="18"/>
      <c r="AG12" s="131"/>
    </row>
    <row r="13" spans="1:33" s="15" customFormat="1" ht="14.1" customHeight="1" thickBot="1">
      <c r="A13" s="126" t="s">
        <v>216</v>
      </c>
      <c r="B13" s="12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09"/>
      <c r="Y13" s="109"/>
      <c r="Z13" s="109"/>
      <c r="AA13" s="17"/>
      <c r="AB13" s="17"/>
      <c r="AC13" s="17"/>
      <c r="AD13" s="17"/>
      <c r="AE13" s="17"/>
      <c r="AF13" s="17"/>
      <c r="AG13" s="130"/>
    </row>
    <row r="14" spans="1:33" s="15" customFormat="1" ht="14.1" customHeight="1">
      <c r="A14" s="127"/>
      <c r="B14" s="12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10"/>
      <c r="Y14" s="110"/>
      <c r="Z14" s="110"/>
      <c r="AA14" s="18"/>
      <c r="AB14" s="18"/>
      <c r="AC14" s="18"/>
      <c r="AD14" s="18"/>
      <c r="AE14" s="18"/>
      <c r="AF14" s="18"/>
      <c r="AG14" s="131"/>
    </row>
    <row r="15" spans="1:33" s="15" customFormat="1" ht="14.1" customHeight="1" thickBot="1">
      <c r="A15" s="126" t="s">
        <v>217</v>
      </c>
      <c r="B15" s="12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09"/>
      <c r="AB15" s="109"/>
      <c r="AC15" s="17"/>
      <c r="AD15" s="17"/>
      <c r="AE15" s="17"/>
      <c r="AF15" s="17"/>
      <c r="AG15" s="130"/>
    </row>
    <row r="16" spans="1:33" s="15" customFormat="1" ht="14.1" customHeight="1">
      <c r="A16" s="127"/>
      <c r="B16" s="12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10"/>
      <c r="AB16" s="110"/>
      <c r="AC16" s="18"/>
      <c r="AD16" s="18"/>
      <c r="AE16" s="18"/>
      <c r="AF16" s="18"/>
      <c r="AG16" s="131"/>
    </row>
    <row r="17" spans="1:33" s="15" customFormat="1" ht="14.1" customHeight="1" thickBot="1">
      <c r="A17" s="126" t="s">
        <v>220</v>
      </c>
      <c r="B17" s="12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09"/>
      <c r="P17" s="109"/>
      <c r="Q17" s="109"/>
      <c r="R17" s="109"/>
      <c r="S17" s="109"/>
      <c r="T17" s="109"/>
      <c r="U17" s="109"/>
      <c r="V17" s="109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30"/>
    </row>
    <row r="18" spans="1:33" s="15" customFormat="1" ht="14.1" customHeight="1">
      <c r="A18" s="127"/>
      <c r="B18" s="129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10"/>
      <c r="P18" s="110"/>
      <c r="Q18" s="110"/>
      <c r="R18" s="110"/>
      <c r="S18" s="110"/>
      <c r="T18" s="110"/>
      <c r="U18" s="110"/>
      <c r="V18" s="110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31"/>
    </row>
    <row r="19" spans="1:33" s="15" customFormat="1" ht="14.1" customHeight="1" thickBot="1">
      <c r="A19" s="126" t="s">
        <v>218</v>
      </c>
      <c r="B19" s="12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7"/>
      <c r="AG19" s="130"/>
    </row>
    <row r="20" spans="1:33" s="15" customFormat="1" ht="14.1" customHeight="1">
      <c r="A20" s="127"/>
      <c r="B20" s="12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8"/>
      <c r="AG20" s="131"/>
    </row>
    <row r="21" spans="1:33" s="15" customFormat="1" ht="14.1" customHeight="1" thickBot="1">
      <c r="A21" s="126" t="s">
        <v>219</v>
      </c>
      <c r="B21" s="12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09"/>
      <c r="AG21" s="130"/>
    </row>
    <row r="22" spans="1:33" s="15" customFormat="1" ht="14.1" customHeight="1">
      <c r="A22" s="127"/>
      <c r="B22" s="129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10"/>
      <c r="AG22" s="131"/>
    </row>
    <row r="23" spans="1:33" s="15" customFormat="1" ht="36.75" customHeight="1">
      <c r="A23" s="19" t="s">
        <v>174</v>
      </c>
      <c r="B23" s="144" t="s">
        <v>174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9"/>
    </row>
    <row r="24" spans="1:33" s="10" customForma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s="10" customForma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</sheetData>
  <mergeCells count="29">
    <mergeCell ref="A21:A22"/>
    <mergeCell ref="B21:B22"/>
    <mergeCell ref="AG21:AG22"/>
    <mergeCell ref="B23:AF23"/>
    <mergeCell ref="A19:A20"/>
    <mergeCell ref="B19:B20"/>
    <mergeCell ref="AG19:AG20"/>
    <mergeCell ref="A17:A18"/>
    <mergeCell ref="B17:B18"/>
    <mergeCell ref="AG17:AG18"/>
    <mergeCell ref="A1:AG1"/>
    <mergeCell ref="A3:AG3"/>
    <mergeCell ref="A5:A8"/>
    <mergeCell ref="B5:AF5"/>
    <mergeCell ref="AG5:AG8"/>
    <mergeCell ref="B6:B8"/>
    <mergeCell ref="C6:AF6"/>
    <mergeCell ref="A9:A10"/>
    <mergeCell ref="B9:B10"/>
    <mergeCell ref="AG9:AG10"/>
    <mergeCell ref="A15:A16"/>
    <mergeCell ref="B15:B16"/>
    <mergeCell ref="AG15:AG16"/>
    <mergeCell ref="A11:A12"/>
    <mergeCell ref="B11:B12"/>
    <mergeCell ref="AG11:AG12"/>
    <mergeCell ref="A13:A14"/>
    <mergeCell ref="B13:B14"/>
    <mergeCell ref="AG13:AG14"/>
  </mergeCells>
  <phoneticPr fontId="1" type="noConversion"/>
  <pageMargins left="1.1599999999999999" right="0.7" top="0.79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opLeftCell="B1" zoomScaleNormal="100" workbookViewId="0">
      <selection activeCell="G11" sqref="G11"/>
    </sheetView>
  </sheetViews>
  <sheetFormatPr defaultRowHeight="16.5"/>
  <cols>
    <col min="1" max="1" width="0" hidden="1" customWidth="1"/>
    <col min="2" max="3" width="4.625" customWidth="1"/>
    <col min="4" max="4" width="36" customWidth="1"/>
    <col min="5" max="5" width="25.625" customWidth="1"/>
    <col min="6" max="6" width="58.875" customWidth="1"/>
    <col min="7" max="7" width="29.75" customWidth="1"/>
  </cols>
  <sheetData>
    <row r="1" spans="1:7" ht="33" customHeight="1">
      <c r="B1" s="151" t="s">
        <v>65</v>
      </c>
      <c r="C1" s="151"/>
      <c r="D1" s="151"/>
      <c r="E1" s="151"/>
      <c r="F1" s="151"/>
      <c r="G1" s="151"/>
    </row>
    <row r="2" spans="1:7" ht="21.95" customHeight="1">
      <c r="B2" s="152" t="s">
        <v>208</v>
      </c>
      <c r="C2" s="152"/>
      <c r="D2" s="152"/>
      <c r="E2" s="152"/>
      <c r="F2" s="153" t="s">
        <v>341</v>
      </c>
      <c r="G2" s="153"/>
    </row>
    <row r="3" spans="1:7" ht="34.5" customHeight="1">
      <c r="B3" s="154" t="s">
        <v>66</v>
      </c>
      <c r="C3" s="154"/>
      <c r="D3" s="154"/>
      <c r="E3" s="111" t="s">
        <v>67</v>
      </c>
      <c r="F3" s="111" t="s">
        <v>68</v>
      </c>
      <c r="G3" s="111" t="s">
        <v>57</v>
      </c>
    </row>
    <row r="4" spans="1:7" ht="21.95" customHeight="1">
      <c r="A4" s="1" t="s">
        <v>73</v>
      </c>
      <c r="B4" s="155" t="s">
        <v>69</v>
      </c>
      <c r="C4" s="155" t="s">
        <v>70</v>
      </c>
      <c r="D4" s="3" t="s">
        <v>74</v>
      </c>
      <c r="E4" s="4">
        <f>SUM(공종별집계표!F23)</f>
        <v>0</v>
      </c>
      <c r="F4" s="2"/>
      <c r="G4" s="2" t="s">
        <v>45</v>
      </c>
    </row>
    <row r="5" spans="1:7" ht="21.95" customHeight="1">
      <c r="A5" s="1" t="s">
        <v>75</v>
      </c>
      <c r="B5" s="155"/>
      <c r="C5" s="155"/>
      <c r="D5" s="3" t="s">
        <v>76</v>
      </c>
      <c r="E5" s="4">
        <v>0</v>
      </c>
      <c r="F5" s="2"/>
      <c r="G5" s="2" t="s">
        <v>45</v>
      </c>
    </row>
    <row r="6" spans="1:7" ht="21.95" customHeight="1">
      <c r="A6" s="1" t="s">
        <v>77</v>
      </c>
      <c r="B6" s="155"/>
      <c r="C6" s="155"/>
      <c r="D6" s="3" t="s">
        <v>78</v>
      </c>
      <c r="E6" s="4">
        <v>0</v>
      </c>
      <c r="F6" s="2"/>
      <c r="G6" s="2" t="s">
        <v>45</v>
      </c>
    </row>
    <row r="7" spans="1:7" ht="21.95" customHeight="1">
      <c r="A7" s="1" t="s">
        <v>79</v>
      </c>
      <c r="B7" s="155"/>
      <c r="C7" s="155"/>
      <c r="D7" s="3" t="s">
        <v>80</v>
      </c>
      <c r="E7" s="4">
        <f>TRUNC(E4+E5-E6, 0)</f>
        <v>0</v>
      </c>
      <c r="F7" s="2"/>
      <c r="G7" s="2" t="s">
        <v>45</v>
      </c>
    </row>
    <row r="8" spans="1:7" ht="21.95" customHeight="1">
      <c r="A8" s="1" t="s">
        <v>81</v>
      </c>
      <c r="B8" s="155"/>
      <c r="C8" s="155" t="s">
        <v>71</v>
      </c>
      <c r="D8" s="3" t="s">
        <v>82</v>
      </c>
      <c r="E8" s="4">
        <f>SUM(공종별집계표!H23)</f>
        <v>5000000</v>
      </c>
      <c r="F8" s="2"/>
      <c r="G8" s="2" t="s">
        <v>45</v>
      </c>
    </row>
    <row r="9" spans="1:7" ht="21.95" customHeight="1">
      <c r="A9" s="1" t="s">
        <v>83</v>
      </c>
      <c r="B9" s="155"/>
      <c r="C9" s="155"/>
      <c r="D9" s="3" t="s">
        <v>84</v>
      </c>
      <c r="E9" s="4"/>
      <c r="F9" s="22"/>
      <c r="G9" s="2" t="s">
        <v>45</v>
      </c>
    </row>
    <row r="10" spans="1:7" ht="21.95" customHeight="1">
      <c r="A10" s="1" t="s">
        <v>85</v>
      </c>
      <c r="B10" s="155"/>
      <c r="C10" s="155"/>
      <c r="D10" s="3" t="s">
        <v>80</v>
      </c>
      <c r="E10" s="4">
        <f>TRUNC(E8+E9, 0)</f>
        <v>5000000</v>
      </c>
      <c r="F10" s="2"/>
      <c r="G10" s="2" t="s">
        <v>45</v>
      </c>
    </row>
    <row r="11" spans="1:7" ht="21.95" customHeight="1">
      <c r="A11" s="1" t="s">
        <v>86</v>
      </c>
      <c r="B11" s="155"/>
      <c r="C11" s="155" t="s">
        <v>72</v>
      </c>
      <c r="D11" s="3" t="s">
        <v>87</v>
      </c>
      <c r="E11" s="4">
        <f>SUM(공종별집계표!J12)</f>
        <v>0</v>
      </c>
      <c r="F11" s="2"/>
      <c r="G11" s="2" t="s">
        <v>45</v>
      </c>
    </row>
    <row r="12" spans="1:7" ht="21.95" customHeight="1">
      <c r="A12" s="1" t="s">
        <v>88</v>
      </c>
      <c r="B12" s="155"/>
      <c r="C12" s="155"/>
      <c r="D12" s="3" t="s">
        <v>89</v>
      </c>
      <c r="E12" s="4"/>
      <c r="F12" s="22"/>
      <c r="G12" s="2" t="s">
        <v>45</v>
      </c>
    </row>
    <row r="13" spans="1:7" ht="21.95" customHeight="1">
      <c r="A13" s="1" t="s">
        <v>90</v>
      </c>
      <c r="B13" s="155"/>
      <c r="C13" s="155"/>
      <c r="D13" s="3" t="s">
        <v>91</v>
      </c>
      <c r="E13" s="4"/>
      <c r="F13" s="22"/>
      <c r="G13" s="2" t="s">
        <v>45</v>
      </c>
    </row>
    <row r="14" spans="1:7" ht="21.95" customHeight="1">
      <c r="A14" s="1" t="s">
        <v>92</v>
      </c>
      <c r="B14" s="155"/>
      <c r="C14" s="155"/>
      <c r="D14" s="3" t="s">
        <v>93</v>
      </c>
      <c r="E14" s="4"/>
      <c r="F14" s="2"/>
      <c r="G14" s="2" t="s">
        <v>45</v>
      </c>
    </row>
    <row r="15" spans="1:7" ht="21.95" customHeight="1">
      <c r="A15" s="1" t="s">
        <v>94</v>
      </c>
      <c r="B15" s="155"/>
      <c r="C15" s="155"/>
      <c r="D15" s="3" t="s">
        <v>95</v>
      </c>
      <c r="E15" s="4"/>
      <c r="F15" s="2"/>
      <c r="G15" s="2" t="s">
        <v>45</v>
      </c>
    </row>
    <row r="16" spans="1:7" ht="21.95" customHeight="1">
      <c r="A16" s="1" t="s">
        <v>96</v>
      </c>
      <c r="B16" s="155"/>
      <c r="C16" s="155"/>
      <c r="D16" s="3" t="s">
        <v>97</v>
      </c>
      <c r="E16" s="4"/>
      <c r="F16" s="2"/>
      <c r="G16" s="2" t="s">
        <v>45</v>
      </c>
    </row>
    <row r="17" spans="1:7" ht="21.95" customHeight="1">
      <c r="A17" s="1"/>
      <c r="B17" s="155"/>
      <c r="C17" s="155"/>
      <c r="D17" s="7" t="s">
        <v>244</v>
      </c>
      <c r="E17" s="31"/>
      <c r="F17" s="22"/>
      <c r="G17" s="2"/>
    </row>
    <row r="18" spans="1:7" ht="21.95" customHeight="1">
      <c r="A18" s="1" t="s">
        <v>98</v>
      </c>
      <c r="B18" s="155"/>
      <c r="C18" s="155"/>
      <c r="D18" s="3" t="s">
        <v>99</v>
      </c>
      <c r="E18" s="4"/>
      <c r="F18" s="22"/>
      <c r="G18" s="2" t="s">
        <v>45</v>
      </c>
    </row>
    <row r="19" spans="1:7" ht="21.95" customHeight="1">
      <c r="A19" s="1" t="s">
        <v>100</v>
      </c>
      <c r="B19" s="155"/>
      <c r="C19" s="155"/>
      <c r="D19" s="3" t="s">
        <v>101</v>
      </c>
      <c r="E19" s="4"/>
      <c r="F19" s="22"/>
      <c r="G19" s="2" t="s">
        <v>45</v>
      </c>
    </row>
    <row r="20" spans="1:7" ht="21.95" customHeight="1">
      <c r="A20" s="1" t="s">
        <v>102</v>
      </c>
      <c r="B20" s="155"/>
      <c r="C20" s="155"/>
      <c r="D20" s="3" t="s">
        <v>103</v>
      </c>
      <c r="E20" s="4"/>
      <c r="F20" s="22"/>
      <c r="G20" s="2" t="s">
        <v>45</v>
      </c>
    </row>
    <row r="21" spans="1:7" ht="21.95" customHeight="1">
      <c r="A21" s="1" t="s">
        <v>104</v>
      </c>
      <c r="B21" s="155"/>
      <c r="C21" s="155"/>
      <c r="D21" s="3" t="s">
        <v>105</v>
      </c>
      <c r="E21" s="4"/>
      <c r="F21" s="22"/>
      <c r="G21" s="2" t="s">
        <v>45</v>
      </c>
    </row>
    <row r="22" spans="1:7" ht="21.95" customHeight="1">
      <c r="A22" s="1" t="s">
        <v>106</v>
      </c>
      <c r="B22" s="155"/>
      <c r="C22" s="155"/>
      <c r="D22" s="3" t="s">
        <v>80</v>
      </c>
      <c r="E22" s="4">
        <f>SUM(E11:E21)</f>
        <v>0</v>
      </c>
      <c r="F22" s="2"/>
      <c r="G22" s="2" t="s">
        <v>45</v>
      </c>
    </row>
    <row r="23" spans="1:7" ht="21.95" customHeight="1">
      <c r="A23" s="1" t="s">
        <v>107</v>
      </c>
      <c r="B23" s="149" t="s">
        <v>108</v>
      </c>
      <c r="C23" s="149"/>
      <c r="D23" s="150"/>
      <c r="E23" s="4">
        <f>TRUNC(E7+E10+E22, 0)</f>
        <v>5000000</v>
      </c>
      <c r="F23" s="2"/>
      <c r="G23" s="2" t="s">
        <v>45</v>
      </c>
    </row>
    <row r="24" spans="1:7" ht="21.95" customHeight="1">
      <c r="A24" s="1" t="s">
        <v>109</v>
      </c>
      <c r="B24" s="149" t="s">
        <v>110</v>
      </c>
      <c r="C24" s="149"/>
      <c r="D24" s="150"/>
      <c r="E24" s="4"/>
      <c r="F24" s="22"/>
      <c r="G24" s="2" t="s">
        <v>45</v>
      </c>
    </row>
    <row r="25" spans="1:7" ht="21.95" customHeight="1">
      <c r="A25" s="1" t="s">
        <v>111</v>
      </c>
      <c r="B25" s="149" t="s">
        <v>112</v>
      </c>
      <c r="C25" s="149"/>
      <c r="D25" s="150"/>
      <c r="E25" s="4"/>
      <c r="F25" s="22"/>
      <c r="G25" s="2" t="s">
        <v>45</v>
      </c>
    </row>
    <row r="26" spans="1:7" ht="21.95" customHeight="1">
      <c r="A26" s="1" t="s">
        <v>113</v>
      </c>
      <c r="B26" s="149" t="s">
        <v>114</v>
      </c>
      <c r="C26" s="149"/>
      <c r="D26" s="150"/>
      <c r="E26" s="4">
        <f>SUM(E23:E25)</f>
        <v>5000000</v>
      </c>
      <c r="F26" s="118"/>
      <c r="G26" s="2" t="s">
        <v>45</v>
      </c>
    </row>
    <row r="27" spans="1:7" ht="21.95" customHeight="1">
      <c r="A27" s="1" t="s">
        <v>115</v>
      </c>
      <c r="B27" s="149" t="s">
        <v>116</v>
      </c>
      <c r="C27" s="149"/>
      <c r="D27" s="150"/>
      <c r="E27" s="4">
        <f>TRUNC(E26*0.1, 0)</f>
        <v>500000</v>
      </c>
      <c r="F27" s="2"/>
      <c r="G27" s="2" t="s">
        <v>45</v>
      </c>
    </row>
    <row r="28" spans="1:7" ht="21.95" customHeight="1">
      <c r="A28" s="1"/>
      <c r="B28" s="146" t="s">
        <v>166</v>
      </c>
      <c r="C28" s="147"/>
      <c r="D28" s="148"/>
      <c r="E28" s="4">
        <f>SUM(E26:E27)</f>
        <v>5500000</v>
      </c>
      <c r="F28" s="22" t="s">
        <v>202</v>
      </c>
      <c r="G28" s="2"/>
    </row>
    <row r="29" spans="1:7" ht="28.5" customHeight="1">
      <c r="A29" s="1" t="s">
        <v>119</v>
      </c>
      <c r="B29" s="146" t="s">
        <v>120</v>
      </c>
      <c r="C29" s="147"/>
      <c r="D29" s="148"/>
      <c r="E29" s="4">
        <f>SUM(E28:E28)</f>
        <v>5500000</v>
      </c>
      <c r="F29" s="2" t="s">
        <v>45</v>
      </c>
      <c r="G29" s="2" t="s">
        <v>45</v>
      </c>
    </row>
  </sheetData>
  <mergeCells count="15">
    <mergeCell ref="B1:G1"/>
    <mergeCell ref="B2:E2"/>
    <mergeCell ref="F2:G2"/>
    <mergeCell ref="B3:D3"/>
    <mergeCell ref="B4:B22"/>
    <mergeCell ref="C4:C7"/>
    <mergeCell ref="C8:C10"/>
    <mergeCell ref="C11:C22"/>
    <mergeCell ref="B29:D29"/>
    <mergeCell ref="B23:D23"/>
    <mergeCell ref="B24:D24"/>
    <mergeCell ref="B25:D25"/>
    <mergeCell ref="B26:D26"/>
    <mergeCell ref="B27:D27"/>
    <mergeCell ref="B28:D28"/>
  </mergeCells>
  <phoneticPr fontId="1" type="noConversion"/>
  <pageMargins left="0.78740157480314954" right="0" top="0.39370078740157477" bottom="0.39370078740157477" header="0" footer="0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zoomScale="80" zoomScaleNormal="80" workbookViewId="0">
      <selection activeCell="G12" sqref="G12"/>
    </sheetView>
  </sheetViews>
  <sheetFormatPr defaultRowHeight="16.5"/>
  <cols>
    <col min="1" max="1" width="41" style="5" customWidth="1"/>
    <col min="2" max="2" width="9.125" style="5" customWidth="1"/>
    <col min="3" max="3" width="5.5" style="8" customWidth="1"/>
    <col min="4" max="4" width="5.75" style="8" customWidth="1"/>
    <col min="5" max="7" width="13.875" style="5" customWidth="1"/>
    <col min="8" max="8" width="14.25" style="5" customWidth="1"/>
    <col min="9" max="9" width="12.25" style="5" customWidth="1"/>
    <col min="10" max="12" width="13.625" style="5" customWidth="1"/>
    <col min="13" max="13" width="8.375" style="5" customWidth="1"/>
    <col min="14" max="16" width="2.625" style="5" hidden="1" customWidth="1"/>
    <col min="17" max="19" width="1.625" style="5" hidden="1" customWidth="1"/>
    <col min="20" max="20" width="18.625" style="5" hidden="1" customWidth="1"/>
    <col min="21" max="16384" width="9" style="5"/>
  </cols>
  <sheetData>
    <row r="1" spans="1:20" ht="30" customHeight="1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20" ht="30" customHeight="1">
      <c r="A2" s="160" t="s">
        <v>265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20" ht="30" customHeight="1">
      <c r="A3" s="157" t="s">
        <v>198</v>
      </c>
      <c r="B3" s="157" t="s">
        <v>192</v>
      </c>
      <c r="C3" s="157" t="s">
        <v>2</v>
      </c>
      <c r="D3" s="157" t="s">
        <v>3</v>
      </c>
      <c r="E3" s="157" t="s">
        <v>193</v>
      </c>
      <c r="F3" s="157"/>
      <c r="G3" s="157" t="s">
        <v>194</v>
      </c>
      <c r="H3" s="157"/>
      <c r="I3" s="157" t="s">
        <v>196</v>
      </c>
      <c r="J3" s="157"/>
      <c r="K3" s="157" t="s">
        <v>197</v>
      </c>
      <c r="L3" s="157"/>
      <c r="M3" s="157" t="s">
        <v>6</v>
      </c>
      <c r="N3" s="156" t="s">
        <v>7</v>
      </c>
      <c r="O3" s="156" t="s">
        <v>8</v>
      </c>
      <c r="P3" s="156" t="s">
        <v>9</v>
      </c>
      <c r="Q3" s="156" t="s">
        <v>10</v>
      </c>
      <c r="R3" s="156" t="s">
        <v>11</v>
      </c>
      <c r="S3" s="156" t="s">
        <v>12</v>
      </c>
      <c r="T3" s="156" t="s">
        <v>13</v>
      </c>
    </row>
    <row r="4" spans="1:20" ht="30" customHeight="1">
      <c r="A4" s="158"/>
      <c r="B4" s="158"/>
      <c r="C4" s="158"/>
      <c r="D4" s="158"/>
      <c r="E4" s="112" t="s">
        <v>4</v>
      </c>
      <c r="F4" s="112" t="s">
        <v>5</v>
      </c>
      <c r="G4" s="112" t="s">
        <v>4</v>
      </c>
      <c r="H4" s="112" t="s">
        <v>5</v>
      </c>
      <c r="I4" s="112" t="s">
        <v>4</v>
      </c>
      <c r="J4" s="112" t="s">
        <v>5</v>
      </c>
      <c r="K4" s="112" t="s">
        <v>4</v>
      </c>
      <c r="L4" s="112" t="s">
        <v>5</v>
      </c>
      <c r="M4" s="158"/>
      <c r="N4" s="156"/>
      <c r="O4" s="156"/>
      <c r="P4" s="156"/>
      <c r="Q4" s="156"/>
      <c r="R4" s="156"/>
      <c r="S4" s="156"/>
      <c r="T4" s="156"/>
    </row>
    <row r="5" spans="1:20" ht="30" customHeight="1">
      <c r="A5" s="22" t="s">
        <v>209</v>
      </c>
      <c r="B5" s="22" t="s">
        <v>45</v>
      </c>
      <c r="C5" s="7"/>
      <c r="D5" s="6"/>
      <c r="E5" s="31"/>
      <c r="F5" s="31"/>
      <c r="G5" s="31"/>
      <c r="H5" s="31"/>
      <c r="I5" s="31"/>
      <c r="J5" s="31"/>
      <c r="K5" s="31"/>
      <c r="L5" s="31"/>
      <c r="M5" s="22" t="s">
        <v>45</v>
      </c>
      <c r="N5" s="23" t="s">
        <v>46</v>
      </c>
      <c r="O5" s="23" t="s">
        <v>45</v>
      </c>
      <c r="P5" s="23" t="s">
        <v>45</v>
      </c>
      <c r="Q5" s="23" t="s">
        <v>45</v>
      </c>
      <c r="R5" s="5">
        <v>1</v>
      </c>
      <c r="S5" s="23" t="s">
        <v>45</v>
      </c>
      <c r="T5" s="30"/>
    </row>
    <row r="6" spans="1:20" ht="30" customHeight="1">
      <c r="A6" s="22" t="s">
        <v>210</v>
      </c>
      <c r="B6" s="22"/>
      <c r="C6" s="7"/>
      <c r="D6" s="6"/>
      <c r="E6" s="31"/>
      <c r="F6" s="31"/>
      <c r="G6" s="31"/>
      <c r="H6" s="31"/>
      <c r="I6" s="31"/>
      <c r="J6" s="31"/>
      <c r="K6" s="31"/>
      <c r="L6" s="31"/>
      <c r="M6" s="22"/>
      <c r="N6" s="23"/>
      <c r="O6" s="23"/>
      <c r="P6" s="23"/>
      <c r="Q6" s="23"/>
      <c r="S6" s="23"/>
      <c r="T6" s="30"/>
    </row>
    <row r="7" spans="1:20" ht="30" customHeight="1">
      <c r="A7" s="22" t="s">
        <v>214</v>
      </c>
      <c r="B7" s="22" t="s">
        <v>45</v>
      </c>
      <c r="C7" s="7" t="s">
        <v>164</v>
      </c>
      <c r="D7" s="6">
        <v>1</v>
      </c>
      <c r="E7" s="31">
        <f>SUM(공종별내역서!F25)</f>
        <v>0</v>
      </c>
      <c r="F7" s="31">
        <f t="shared" ref="F7:F8" si="0">E7*D7</f>
        <v>0</v>
      </c>
      <c r="G7" s="31">
        <f>SUM(공종별내역서!H25)</f>
        <v>0</v>
      </c>
      <c r="H7" s="31">
        <f t="shared" ref="H7" si="1">G7*D7</f>
        <v>0</v>
      </c>
      <c r="I7" s="31">
        <v>0</v>
      </c>
      <c r="J7" s="31">
        <f t="shared" ref="J7" si="2">I7*D7</f>
        <v>0</v>
      </c>
      <c r="K7" s="31">
        <f>E7+G7</f>
        <v>0</v>
      </c>
      <c r="L7" s="31">
        <f>F7+H7</f>
        <v>0</v>
      </c>
      <c r="M7" s="22" t="s">
        <v>45</v>
      </c>
      <c r="N7" s="23" t="s">
        <v>47</v>
      </c>
      <c r="O7" s="23" t="s">
        <v>45</v>
      </c>
      <c r="P7" s="23" t="s">
        <v>46</v>
      </c>
      <c r="Q7" s="23" t="s">
        <v>45</v>
      </c>
      <c r="R7" s="5">
        <v>2</v>
      </c>
      <c r="S7" s="23" t="s">
        <v>45</v>
      </c>
      <c r="T7" s="30"/>
    </row>
    <row r="8" spans="1:20" ht="30" customHeight="1">
      <c r="A8" s="22" t="s">
        <v>283</v>
      </c>
      <c r="B8" s="22" t="s">
        <v>45</v>
      </c>
      <c r="C8" s="7" t="s">
        <v>164</v>
      </c>
      <c r="D8" s="6">
        <v>1</v>
      </c>
      <c r="E8" s="31">
        <f>SUM(공종별내역서!F47)</f>
        <v>0</v>
      </c>
      <c r="F8" s="31">
        <f t="shared" si="0"/>
        <v>0</v>
      </c>
      <c r="G8" s="31">
        <f>SUM(공종별내역서!I47)</f>
        <v>0</v>
      </c>
      <c r="H8" s="31">
        <f>SUM(G8)*D8</f>
        <v>0</v>
      </c>
      <c r="I8" s="31"/>
      <c r="J8" s="31"/>
      <c r="K8" s="31">
        <f t="shared" ref="K8" si="3">E8+G8+I8</f>
        <v>0</v>
      </c>
      <c r="L8" s="31">
        <f t="shared" ref="L8" si="4">F8+H8+J8</f>
        <v>0</v>
      </c>
      <c r="M8" s="22" t="s">
        <v>45</v>
      </c>
      <c r="N8" s="23" t="s">
        <v>56</v>
      </c>
      <c r="O8" s="23" t="s">
        <v>45</v>
      </c>
      <c r="P8" s="23" t="s">
        <v>47</v>
      </c>
      <c r="Q8" s="23" t="s">
        <v>45</v>
      </c>
      <c r="R8" s="5">
        <v>3</v>
      </c>
      <c r="S8" s="23" t="s">
        <v>45</v>
      </c>
      <c r="T8" s="30"/>
    </row>
    <row r="9" spans="1:20" ht="30" customHeight="1">
      <c r="A9" s="22" t="s">
        <v>284</v>
      </c>
      <c r="B9" s="22"/>
      <c r="C9" s="7" t="s">
        <v>164</v>
      </c>
      <c r="D9" s="6">
        <v>1</v>
      </c>
      <c r="E9" s="31">
        <f>SUM(공종별내역서!F69)</f>
        <v>0</v>
      </c>
      <c r="F9" s="31">
        <f t="shared" ref="F9" si="5">E9*D9</f>
        <v>0</v>
      </c>
      <c r="G9" s="31">
        <f>SUM(공종별내역서!H69)</f>
        <v>0</v>
      </c>
      <c r="H9" s="31">
        <f t="shared" ref="H9" si="6">SUM(G9)*D9</f>
        <v>0</v>
      </c>
      <c r="I9" s="31"/>
      <c r="J9" s="31"/>
      <c r="K9" s="31">
        <f t="shared" ref="K9" si="7">E9+G9+I9</f>
        <v>0</v>
      </c>
      <c r="L9" s="31">
        <f t="shared" ref="L9" si="8">F9+H9+J9</f>
        <v>0</v>
      </c>
      <c r="M9" s="22"/>
      <c r="N9" s="23"/>
      <c r="O9" s="23"/>
      <c r="P9" s="23"/>
      <c r="Q9" s="23"/>
      <c r="S9" s="23"/>
      <c r="T9" s="30"/>
    </row>
    <row r="10" spans="1:20" ht="30" customHeight="1">
      <c r="A10" s="22" t="s">
        <v>285</v>
      </c>
      <c r="B10" s="22"/>
      <c r="C10" s="7" t="s">
        <v>164</v>
      </c>
      <c r="D10" s="6">
        <v>1</v>
      </c>
      <c r="E10" s="31">
        <f>SUM(공종별내역서!F91)</f>
        <v>0</v>
      </c>
      <c r="F10" s="31">
        <f>SUM(공종별내역서!F91)</f>
        <v>0</v>
      </c>
      <c r="G10" s="31">
        <f>SUM(공종별내역서!H91)</f>
        <v>0</v>
      </c>
      <c r="H10" s="31">
        <f t="shared" ref="H10:H11" si="9">SUM(G10)*D10</f>
        <v>0</v>
      </c>
      <c r="I10" s="31"/>
      <c r="J10" s="31"/>
      <c r="K10" s="31">
        <f t="shared" ref="K10:K11" si="10">E10+G10+I10</f>
        <v>0</v>
      </c>
      <c r="L10" s="31">
        <f t="shared" ref="L10:L11" si="11">F10+H10+J10</f>
        <v>0</v>
      </c>
      <c r="M10" s="22"/>
      <c r="N10" s="23"/>
      <c r="O10" s="23"/>
      <c r="P10" s="23"/>
      <c r="Q10" s="23"/>
      <c r="S10" s="23"/>
      <c r="T10" s="30"/>
    </row>
    <row r="11" spans="1:20" ht="30" customHeight="1">
      <c r="A11" s="22" t="s">
        <v>286</v>
      </c>
      <c r="B11" s="22"/>
      <c r="C11" s="7" t="s">
        <v>164</v>
      </c>
      <c r="D11" s="6">
        <v>1</v>
      </c>
      <c r="E11" s="31">
        <f>SUM(공종별내역서!F113)</f>
        <v>0</v>
      </c>
      <c r="F11" s="31">
        <f t="shared" ref="F11" si="12">E11*D11</f>
        <v>0</v>
      </c>
      <c r="G11" s="31">
        <f>SUM(공종별내역서!H113)</f>
        <v>0</v>
      </c>
      <c r="H11" s="31">
        <f t="shared" si="9"/>
        <v>0</v>
      </c>
      <c r="I11" s="31"/>
      <c r="J11" s="31"/>
      <c r="K11" s="31">
        <f t="shared" si="10"/>
        <v>0</v>
      </c>
      <c r="L11" s="31">
        <f t="shared" si="11"/>
        <v>0</v>
      </c>
      <c r="M11" s="22"/>
      <c r="N11" s="23"/>
      <c r="O11" s="23"/>
      <c r="P11" s="23"/>
      <c r="Q11" s="23"/>
      <c r="S11" s="23"/>
      <c r="T11" s="30"/>
    </row>
    <row r="12" spans="1:20" ht="30" customHeight="1">
      <c r="A12" s="22" t="s">
        <v>287</v>
      </c>
      <c r="B12" s="22"/>
      <c r="C12" s="7" t="s">
        <v>164</v>
      </c>
      <c r="D12" s="6">
        <v>1</v>
      </c>
      <c r="E12" s="31">
        <f>SUM(공종별내역서!F134)</f>
        <v>0</v>
      </c>
      <c r="F12" s="31">
        <f t="shared" ref="F12" si="13">E12*D12</f>
        <v>0</v>
      </c>
      <c r="G12" s="31">
        <f>SUM(공종별내역서!H134)</f>
        <v>5000000</v>
      </c>
      <c r="H12" s="31">
        <f t="shared" ref="H12" si="14">SUM(G12)*D12</f>
        <v>5000000</v>
      </c>
      <c r="I12" s="31">
        <f>SUM(공종별내역서!J134)</f>
        <v>0</v>
      </c>
      <c r="J12" s="31">
        <f>SUM(I12)*D12</f>
        <v>0</v>
      </c>
      <c r="K12" s="31">
        <f>E12+G12+I12</f>
        <v>5000000</v>
      </c>
      <c r="L12" s="31">
        <f>F12+H12+J12</f>
        <v>5000000</v>
      </c>
      <c r="M12" s="22"/>
      <c r="N12" s="23"/>
      <c r="O12" s="23"/>
      <c r="P12" s="23"/>
      <c r="Q12" s="23"/>
      <c r="S12" s="23"/>
      <c r="T12" s="30"/>
    </row>
    <row r="13" spans="1:20" ht="30" customHeight="1">
      <c r="A13" s="22"/>
      <c r="B13" s="22"/>
      <c r="C13" s="7"/>
      <c r="D13" s="6"/>
      <c r="E13" s="31"/>
      <c r="F13" s="31"/>
      <c r="G13" s="31"/>
      <c r="H13" s="31"/>
      <c r="I13" s="31"/>
      <c r="J13" s="31"/>
      <c r="K13" s="31"/>
      <c r="L13" s="31"/>
      <c r="M13" s="22"/>
      <c r="N13" s="23"/>
      <c r="O13" s="23"/>
      <c r="P13" s="23"/>
      <c r="Q13" s="23"/>
      <c r="S13" s="23"/>
      <c r="T13" s="30"/>
    </row>
    <row r="14" spans="1:20" ht="30" customHeight="1">
      <c r="A14" s="22"/>
      <c r="B14" s="22"/>
      <c r="C14" s="7"/>
      <c r="D14" s="6"/>
      <c r="E14" s="31"/>
      <c r="F14" s="31"/>
      <c r="G14" s="31"/>
      <c r="H14" s="31"/>
      <c r="I14" s="31"/>
      <c r="J14" s="31"/>
      <c r="K14" s="31"/>
      <c r="L14" s="31"/>
      <c r="M14" s="22"/>
      <c r="N14" s="23"/>
      <c r="O14" s="23"/>
      <c r="P14" s="23"/>
      <c r="Q14" s="23"/>
      <c r="S14" s="23"/>
      <c r="T14" s="30"/>
    </row>
    <row r="15" spans="1:20" ht="30" customHeight="1">
      <c r="A15" s="22"/>
      <c r="B15" s="22"/>
      <c r="C15" s="7"/>
      <c r="D15" s="6"/>
      <c r="E15" s="31"/>
      <c r="F15" s="31"/>
      <c r="G15" s="31"/>
      <c r="H15" s="31"/>
      <c r="I15" s="31"/>
      <c r="J15" s="31"/>
      <c r="K15" s="31"/>
      <c r="L15" s="31"/>
      <c r="M15" s="22"/>
      <c r="N15" s="23"/>
      <c r="O15" s="23"/>
      <c r="P15" s="23"/>
      <c r="Q15" s="23"/>
      <c r="S15" s="23"/>
      <c r="T15" s="30"/>
    </row>
    <row r="16" spans="1:20" ht="30" customHeight="1">
      <c r="A16" s="22"/>
      <c r="B16" s="22"/>
      <c r="C16" s="7"/>
      <c r="D16" s="6"/>
      <c r="E16" s="31"/>
      <c r="F16" s="31"/>
      <c r="G16" s="31"/>
      <c r="H16" s="31"/>
      <c r="I16" s="31"/>
      <c r="J16" s="31"/>
      <c r="K16" s="31"/>
      <c r="L16" s="31"/>
      <c r="M16" s="22"/>
      <c r="N16" s="23"/>
      <c r="O16" s="23"/>
      <c r="P16" s="23"/>
      <c r="Q16" s="23"/>
      <c r="S16" s="23"/>
      <c r="T16" s="30"/>
    </row>
    <row r="17" spans="1:20" ht="30" customHeight="1">
      <c r="A17" s="22"/>
      <c r="B17" s="22"/>
      <c r="C17" s="7"/>
      <c r="D17" s="6"/>
      <c r="E17" s="31"/>
      <c r="F17" s="31"/>
      <c r="G17" s="31"/>
      <c r="H17" s="31"/>
      <c r="I17" s="31"/>
      <c r="J17" s="31"/>
      <c r="K17" s="31"/>
      <c r="L17" s="31"/>
      <c r="M17" s="22"/>
      <c r="N17" s="23"/>
      <c r="O17" s="23"/>
      <c r="P17" s="23"/>
      <c r="Q17" s="23"/>
      <c r="S17" s="23"/>
      <c r="T17" s="30"/>
    </row>
    <row r="18" spans="1:20" ht="30" customHeight="1">
      <c r="A18" s="22"/>
      <c r="B18" s="22"/>
      <c r="C18" s="7"/>
      <c r="D18" s="6"/>
      <c r="E18" s="31"/>
      <c r="F18" s="31"/>
      <c r="G18" s="31"/>
      <c r="H18" s="31"/>
      <c r="I18" s="31"/>
      <c r="J18" s="31"/>
      <c r="K18" s="31"/>
      <c r="L18" s="31"/>
      <c r="M18" s="22"/>
      <c r="N18" s="23"/>
      <c r="O18" s="23"/>
      <c r="P18" s="23"/>
      <c r="Q18" s="23"/>
      <c r="S18" s="23"/>
      <c r="T18" s="30"/>
    </row>
    <row r="19" spans="1:20" ht="30" customHeight="1">
      <c r="A19" s="22"/>
      <c r="B19" s="22"/>
      <c r="C19" s="7"/>
      <c r="D19" s="6"/>
      <c r="E19" s="31"/>
      <c r="F19" s="31"/>
      <c r="G19" s="31"/>
      <c r="H19" s="31"/>
      <c r="I19" s="31"/>
      <c r="J19" s="31"/>
      <c r="K19" s="31"/>
      <c r="L19" s="31"/>
      <c r="M19" s="22"/>
      <c r="N19" s="23"/>
      <c r="O19" s="23"/>
      <c r="P19" s="23"/>
      <c r="Q19" s="23"/>
      <c r="S19" s="23"/>
      <c r="T19" s="30"/>
    </row>
    <row r="20" spans="1:20" ht="30" customHeight="1">
      <c r="A20" s="22"/>
      <c r="B20" s="22"/>
      <c r="C20" s="7"/>
      <c r="D20" s="6"/>
      <c r="E20" s="31"/>
      <c r="F20" s="31"/>
      <c r="G20" s="31"/>
      <c r="H20" s="31"/>
      <c r="I20" s="31"/>
      <c r="J20" s="31"/>
      <c r="K20" s="31"/>
      <c r="L20" s="31"/>
      <c r="M20" s="22"/>
      <c r="N20" s="23"/>
      <c r="O20" s="23"/>
      <c r="P20" s="23"/>
      <c r="Q20" s="23"/>
      <c r="S20" s="23"/>
      <c r="T20" s="30"/>
    </row>
    <row r="21" spans="1:20" ht="30" customHeight="1">
      <c r="A21" s="22"/>
      <c r="B21" s="29"/>
      <c r="C21" s="7"/>
      <c r="D21" s="6"/>
      <c r="E21" s="31"/>
      <c r="F21" s="31"/>
      <c r="G21" s="31"/>
      <c r="H21" s="31"/>
      <c r="I21" s="31"/>
      <c r="J21" s="31"/>
      <c r="K21" s="31"/>
      <c r="L21" s="31"/>
      <c r="M21" s="29"/>
      <c r="T21" s="30"/>
    </row>
    <row r="22" spans="1:20" ht="30" customHeight="1">
      <c r="A22" s="29"/>
      <c r="B22" s="29"/>
      <c r="C22" s="6"/>
      <c r="D22" s="6"/>
      <c r="E22" s="29"/>
      <c r="F22" s="29"/>
      <c r="G22" s="29"/>
      <c r="H22" s="29"/>
      <c r="I22" s="29"/>
      <c r="J22" s="29"/>
      <c r="K22" s="29"/>
      <c r="L22" s="29"/>
      <c r="M22" s="29"/>
      <c r="T22" s="30"/>
    </row>
    <row r="23" spans="1:20" ht="30" customHeight="1">
      <c r="A23" s="22" t="s">
        <v>54</v>
      </c>
      <c r="B23" s="29"/>
      <c r="C23" s="6"/>
      <c r="D23" s="6"/>
      <c r="E23" s="29"/>
      <c r="F23" s="31">
        <f>SUM(F7:F22)</f>
        <v>0</v>
      </c>
      <c r="G23" s="29"/>
      <c r="H23" s="31">
        <f>SUM(H7:H22)</f>
        <v>5000000</v>
      </c>
      <c r="I23" s="29"/>
      <c r="J23" s="31">
        <f>SUM(J7:J12)</f>
        <v>0</v>
      </c>
      <c r="K23" s="29"/>
      <c r="L23" s="31">
        <f>SUM(L7:L22)</f>
        <v>5000000</v>
      </c>
      <c r="M23" s="29"/>
      <c r="T23" s="30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7" right="0" top="0.39370078740157477" bottom="0.39370078740157477" header="0" footer="0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5"/>
  <sheetViews>
    <sheetView tabSelected="1" view="pageBreakPreview" zoomScale="60" zoomScaleNormal="80" workbookViewId="0">
      <selection activeCell="G128" sqref="G128"/>
    </sheetView>
  </sheetViews>
  <sheetFormatPr defaultRowHeight="16.5"/>
  <cols>
    <col min="1" max="1" width="36.375" style="5" customWidth="1"/>
    <col min="2" max="2" width="24.5" style="5" customWidth="1"/>
    <col min="3" max="3" width="5.75" style="8" customWidth="1"/>
    <col min="4" max="4" width="8.625" style="8" customWidth="1"/>
    <col min="5" max="8" width="13.625" style="5" customWidth="1"/>
    <col min="9" max="9" width="12.375" style="5" customWidth="1"/>
    <col min="10" max="10" width="12.625" style="5" customWidth="1"/>
    <col min="11" max="12" width="13.625" style="5" customWidth="1"/>
    <col min="13" max="13" width="7.75" style="9" customWidth="1"/>
    <col min="14" max="43" width="2.625" style="5" hidden="1" customWidth="1"/>
    <col min="44" max="44" width="10.625" style="5" hidden="1" customWidth="1"/>
    <col min="45" max="46" width="1.625" style="5" hidden="1" customWidth="1"/>
    <col min="47" max="47" width="24.625" style="5" hidden="1" customWidth="1"/>
    <col min="48" max="48" width="10.625" style="5" hidden="1" customWidth="1"/>
    <col min="49" max="16384" width="9" style="5"/>
  </cols>
  <sheetData>
    <row r="1" spans="1:48" ht="30" customHeight="1">
      <c r="A1" s="161" t="s">
        <v>266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48" ht="30" customHeight="1">
      <c r="A2" s="157" t="s">
        <v>199</v>
      </c>
      <c r="B2" s="157" t="s">
        <v>1</v>
      </c>
      <c r="C2" s="157" t="s">
        <v>2</v>
      </c>
      <c r="D2" s="157" t="s">
        <v>3</v>
      </c>
      <c r="E2" s="157" t="s">
        <v>200</v>
      </c>
      <c r="F2" s="157"/>
      <c r="G2" s="157" t="s">
        <v>194</v>
      </c>
      <c r="H2" s="157"/>
      <c r="I2" s="157" t="s">
        <v>195</v>
      </c>
      <c r="J2" s="157"/>
      <c r="K2" s="157" t="s">
        <v>201</v>
      </c>
      <c r="L2" s="157"/>
      <c r="M2" s="157" t="s">
        <v>6</v>
      </c>
      <c r="N2" s="156" t="s">
        <v>14</v>
      </c>
      <c r="O2" s="156" t="s">
        <v>8</v>
      </c>
      <c r="P2" s="156" t="s">
        <v>15</v>
      </c>
      <c r="Q2" s="156" t="s">
        <v>7</v>
      </c>
      <c r="R2" s="156" t="s">
        <v>16</v>
      </c>
      <c r="S2" s="156" t="s">
        <v>17</v>
      </c>
      <c r="T2" s="156" t="s">
        <v>18</v>
      </c>
      <c r="U2" s="156" t="s">
        <v>19</v>
      </c>
      <c r="V2" s="156" t="s">
        <v>20</v>
      </c>
      <c r="W2" s="156" t="s">
        <v>21</v>
      </c>
      <c r="X2" s="156" t="s">
        <v>22</v>
      </c>
      <c r="Y2" s="156" t="s">
        <v>23</v>
      </c>
      <c r="Z2" s="156" t="s">
        <v>24</v>
      </c>
      <c r="AA2" s="156" t="s">
        <v>25</v>
      </c>
      <c r="AB2" s="156" t="s">
        <v>26</v>
      </c>
      <c r="AC2" s="156" t="s">
        <v>27</v>
      </c>
      <c r="AD2" s="156" t="s">
        <v>28</v>
      </c>
      <c r="AE2" s="156" t="s">
        <v>29</v>
      </c>
      <c r="AF2" s="156" t="s">
        <v>30</v>
      </c>
      <c r="AG2" s="156" t="s">
        <v>31</v>
      </c>
      <c r="AH2" s="156" t="s">
        <v>32</v>
      </c>
      <c r="AI2" s="156" t="s">
        <v>33</v>
      </c>
      <c r="AJ2" s="156" t="s">
        <v>34</v>
      </c>
      <c r="AK2" s="156" t="s">
        <v>35</v>
      </c>
      <c r="AL2" s="156" t="s">
        <v>36</v>
      </c>
      <c r="AM2" s="156" t="s">
        <v>37</v>
      </c>
      <c r="AN2" s="156" t="s">
        <v>38</v>
      </c>
      <c r="AO2" s="156" t="s">
        <v>39</v>
      </c>
      <c r="AP2" s="156" t="s">
        <v>40</v>
      </c>
      <c r="AQ2" s="156" t="s">
        <v>41</v>
      </c>
      <c r="AR2" s="156" t="s">
        <v>42</v>
      </c>
      <c r="AS2" s="156" t="s">
        <v>10</v>
      </c>
      <c r="AT2" s="156" t="s">
        <v>11</v>
      </c>
      <c r="AU2" s="156" t="s">
        <v>43</v>
      </c>
      <c r="AV2" s="156" t="s">
        <v>44</v>
      </c>
    </row>
    <row r="3" spans="1:48" ht="30" customHeight="1">
      <c r="A3" s="157"/>
      <c r="B3" s="157"/>
      <c r="C3" s="157"/>
      <c r="D3" s="157"/>
      <c r="E3" s="113" t="s">
        <v>4</v>
      </c>
      <c r="F3" s="113" t="s">
        <v>5</v>
      </c>
      <c r="G3" s="113" t="s">
        <v>4</v>
      </c>
      <c r="H3" s="113" t="s">
        <v>5</v>
      </c>
      <c r="I3" s="113" t="s">
        <v>4</v>
      </c>
      <c r="J3" s="113" t="s">
        <v>5</v>
      </c>
      <c r="K3" s="113" t="s">
        <v>4</v>
      </c>
      <c r="L3" s="113" t="s">
        <v>5</v>
      </c>
      <c r="M3" s="157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</row>
    <row r="4" spans="1:48" ht="45.75" customHeight="1">
      <c r="A4" s="22" t="s">
        <v>211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</row>
    <row r="5" spans="1:48" ht="30" customHeight="1">
      <c r="A5" s="22" t="s">
        <v>212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48" ht="30" customHeight="1">
      <c r="A6" s="22" t="s">
        <v>213</v>
      </c>
      <c r="B6" s="29"/>
      <c r="C6" s="6"/>
      <c r="D6" s="6"/>
      <c r="E6" s="29"/>
      <c r="F6" s="29"/>
      <c r="G6" s="29"/>
      <c r="H6" s="29"/>
      <c r="I6" s="29"/>
      <c r="J6" s="29"/>
      <c r="K6" s="29"/>
      <c r="L6" s="29"/>
      <c r="M6" s="29"/>
      <c r="Q6" s="23" t="s">
        <v>48</v>
      </c>
    </row>
    <row r="7" spans="1:48" ht="30" customHeight="1">
      <c r="A7" s="101" t="s">
        <v>175</v>
      </c>
      <c r="B7" s="102" t="s">
        <v>176</v>
      </c>
      <c r="C7" s="104" t="s">
        <v>51</v>
      </c>
      <c r="D7" s="6">
        <v>380</v>
      </c>
      <c r="E7" s="103">
        <v>0</v>
      </c>
      <c r="F7" s="103">
        <f>TRUNC(E7*D7, 0)</f>
        <v>0</v>
      </c>
      <c r="G7" s="103"/>
      <c r="H7" s="103">
        <f>TRUNC(G7*D7, 0)</f>
        <v>0</v>
      </c>
      <c r="I7" s="103">
        <v>0</v>
      </c>
      <c r="J7" s="103">
        <f>TRUNC(I7*D7, 0)</f>
        <v>0</v>
      </c>
      <c r="K7" s="103">
        <f t="shared" ref="K7" si="0">TRUNC(E7+G7+I7, 0)</f>
        <v>0</v>
      </c>
      <c r="L7" s="103">
        <f t="shared" ref="L7" si="1">TRUNC(F7+H7+J7, 0)</f>
        <v>0</v>
      </c>
      <c r="M7" s="22"/>
      <c r="N7" s="23" t="s">
        <v>52</v>
      </c>
      <c r="O7" s="23" t="s">
        <v>45</v>
      </c>
      <c r="P7" s="23" t="s">
        <v>45</v>
      </c>
      <c r="Q7" s="23" t="s">
        <v>48</v>
      </c>
      <c r="R7" s="23" t="s">
        <v>49</v>
      </c>
      <c r="S7" s="23" t="s">
        <v>50</v>
      </c>
      <c r="T7" s="23" t="s">
        <v>50</v>
      </c>
      <c r="AR7" s="23" t="s">
        <v>45</v>
      </c>
      <c r="AS7" s="23" t="s">
        <v>45</v>
      </c>
      <c r="AU7" s="23" t="s">
        <v>53</v>
      </c>
      <c r="AV7" s="5">
        <v>7</v>
      </c>
    </row>
    <row r="8" spans="1:48" ht="30" customHeight="1">
      <c r="A8" s="101"/>
      <c r="B8" s="102"/>
      <c r="C8" s="104"/>
      <c r="D8" s="6"/>
      <c r="E8" s="103"/>
      <c r="F8" s="103"/>
      <c r="G8" s="103"/>
      <c r="H8" s="103"/>
      <c r="I8" s="103"/>
      <c r="J8" s="103"/>
      <c r="K8" s="103"/>
      <c r="L8" s="103"/>
      <c r="M8" s="22"/>
      <c r="N8" s="23"/>
      <c r="O8" s="23"/>
      <c r="P8" s="23"/>
      <c r="Q8" s="23"/>
      <c r="R8" s="23"/>
      <c r="S8" s="23"/>
      <c r="T8" s="23"/>
      <c r="AR8" s="23"/>
      <c r="AS8" s="23"/>
      <c r="AU8" s="23"/>
    </row>
    <row r="9" spans="1:48" ht="30.75" customHeight="1">
      <c r="A9" s="26"/>
      <c r="B9" s="27"/>
      <c r="C9" s="28"/>
      <c r="D9" s="33"/>
      <c r="E9" s="35"/>
      <c r="F9" s="35"/>
      <c r="G9" s="35"/>
      <c r="H9" s="35"/>
      <c r="I9" s="35"/>
      <c r="J9" s="35"/>
      <c r="K9" s="35"/>
      <c r="L9" s="35"/>
      <c r="M9" s="24"/>
      <c r="N9" s="23" t="s">
        <v>52</v>
      </c>
      <c r="O9" s="23" t="s">
        <v>45</v>
      </c>
      <c r="P9" s="23" t="s">
        <v>45</v>
      </c>
      <c r="Q9" s="23" t="s">
        <v>48</v>
      </c>
      <c r="R9" s="23" t="s">
        <v>49</v>
      </c>
      <c r="S9" s="23" t="s">
        <v>50</v>
      </c>
      <c r="T9" s="23" t="s">
        <v>50</v>
      </c>
      <c r="AR9" s="23" t="s">
        <v>45</v>
      </c>
      <c r="AS9" s="23" t="s">
        <v>45</v>
      </c>
      <c r="AU9" s="23" t="s">
        <v>53</v>
      </c>
      <c r="AV9" s="5">
        <v>7</v>
      </c>
    </row>
    <row r="10" spans="1:48" s="25" customFormat="1" ht="30" customHeight="1">
      <c r="A10" s="26"/>
      <c r="B10" s="27"/>
      <c r="C10" s="28"/>
      <c r="D10" s="33"/>
      <c r="E10" s="35"/>
      <c r="F10" s="35"/>
      <c r="G10" s="35"/>
      <c r="H10" s="35"/>
      <c r="I10" s="35"/>
      <c r="J10" s="35"/>
      <c r="K10" s="35"/>
      <c r="L10" s="35"/>
      <c r="M10" s="24"/>
    </row>
    <row r="11" spans="1:48" s="25" customFormat="1" ht="30" customHeight="1">
      <c r="A11" s="24"/>
      <c r="B11" s="24"/>
      <c r="C11" s="34"/>
      <c r="D11" s="33"/>
      <c r="E11" s="35"/>
      <c r="F11" s="35"/>
      <c r="G11" s="35"/>
      <c r="H11" s="35"/>
      <c r="I11" s="35"/>
      <c r="J11" s="35"/>
      <c r="K11" s="35"/>
      <c r="L11" s="35"/>
      <c r="M11" s="24"/>
    </row>
    <row r="12" spans="1:48" s="25" customFormat="1" ht="30" customHeight="1">
      <c r="A12" s="32"/>
      <c r="B12" s="32"/>
      <c r="C12" s="34"/>
      <c r="D12" s="33"/>
      <c r="E12" s="35"/>
      <c r="F12" s="35"/>
      <c r="G12" s="35"/>
      <c r="H12" s="35"/>
      <c r="I12" s="35"/>
      <c r="J12" s="35"/>
      <c r="K12" s="35"/>
      <c r="L12" s="35"/>
      <c r="M12" s="24"/>
    </row>
    <row r="13" spans="1:48" s="25" customFormat="1" ht="30" customHeight="1">
      <c r="A13" s="32"/>
      <c r="B13" s="32"/>
      <c r="C13" s="34"/>
      <c r="D13" s="33"/>
      <c r="E13" s="35"/>
      <c r="F13" s="35"/>
      <c r="G13" s="35"/>
      <c r="H13" s="35"/>
      <c r="I13" s="35"/>
      <c r="J13" s="35"/>
      <c r="K13" s="35"/>
      <c r="L13" s="35"/>
      <c r="M13" s="24"/>
    </row>
    <row r="14" spans="1:48" s="25" customFormat="1" ht="30" customHeight="1">
      <c r="A14" s="32"/>
      <c r="B14" s="32"/>
      <c r="C14" s="34"/>
      <c r="D14" s="33"/>
      <c r="E14" s="35"/>
      <c r="F14" s="35"/>
      <c r="G14" s="35"/>
      <c r="H14" s="35"/>
      <c r="I14" s="35"/>
      <c r="J14" s="35"/>
      <c r="K14" s="35"/>
      <c r="L14" s="35"/>
      <c r="M14" s="24"/>
    </row>
    <row r="15" spans="1:48" s="25" customFormat="1" ht="30" customHeight="1">
      <c r="A15" s="32"/>
      <c r="B15" s="32"/>
      <c r="C15" s="34"/>
      <c r="D15" s="33"/>
      <c r="E15" s="35"/>
      <c r="F15" s="35"/>
      <c r="G15" s="35"/>
      <c r="H15" s="35"/>
      <c r="I15" s="35"/>
      <c r="J15" s="35"/>
      <c r="K15" s="35"/>
      <c r="L15" s="35"/>
      <c r="M15" s="24"/>
    </row>
    <row r="16" spans="1:48" s="25" customFormat="1" ht="30" customHeight="1">
      <c r="A16" s="32"/>
      <c r="B16" s="32"/>
      <c r="C16" s="34"/>
      <c r="D16" s="33"/>
      <c r="E16" s="35"/>
      <c r="F16" s="35"/>
      <c r="G16" s="35"/>
      <c r="H16" s="35"/>
      <c r="I16" s="35"/>
      <c r="J16" s="35"/>
      <c r="K16" s="35"/>
      <c r="L16" s="35"/>
      <c r="M16" s="24"/>
    </row>
    <row r="17" spans="1:14" s="25" customFormat="1" ht="30" customHeight="1">
      <c r="A17" s="32"/>
      <c r="B17" s="32"/>
      <c r="C17" s="34"/>
      <c r="D17" s="33"/>
      <c r="E17" s="35"/>
      <c r="F17" s="35"/>
      <c r="G17" s="35"/>
      <c r="H17" s="35"/>
      <c r="I17" s="35"/>
      <c r="J17" s="35"/>
      <c r="K17" s="35"/>
      <c r="L17" s="35"/>
      <c r="M17" s="24"/>
    </row>
    <row r="18" spans="1:14" s="25" customFormat="1" ht="30" customHeight="1">
      <c r="A18" s="32"/>
      <c r="B18" s="32"/>
      <c r="C18" s="34"/>
      <c r="D18" s="33"/>
      <c r="E18" s="35"/>
      <c r="F18" s="35"/>
      <c r="G18" s="35"/>
      <c r="H18" s="35"/>
      <c r="I18" s="35"/>
      <c r="J18" s="35"/>
      <c r="K18" s="35"/>
      <c r="L18" s="35"/>
      <c r="M18" s="24"/>
    </row>
    <row r="19" spans="1:14" s="25" customFormat="1" ht="30" customHeight="1">
      <c r="A19" s="32"/>
      <c r="B19" s="32" t="s">
        <v>177</v>
      </c>
      <c r="C19" s="34"/>
      <c r="D19" s="33"/>
      <c r="E19" s="35"/>
      <c r="F19" s="35"/>
      <c r="G19" s="35"/>
      <c r="H19" s="35"/>
      <c r="I19" s="35"/>
      <c r="J19" s="35"/>
      <c r="K19" s="35"/>
      <c r="L19" s="35"/>
      <c r="M19" s="24"/>
    </row>
    <row r="20" spans="1:14" s="25" customFormat="1" ht="30" customHeight="1">
      <c r="A20" s="32"/>
      <c r="B20" s="32"/>
      <c r="C20" s="34"/>
      <c r="D20" s="33"/>
      <c r="E20" s="35"/>
      <c r="F20" s="35"/>
      <c r="G20" s="35"/>
      <c r="H20" s="35"/>
      <c r="I20" s="35"/>
      <c r="J20" s="35"/>
      <c r="K20" s="35"/>
      <c r="L20" s="35"/>
      <c r="M20" s="24"/>
    </row>
    <row r="21" spans="1:14" s="25" customFormat="1" ht="30" customHeight="1">
      <c r="A21" s="32"/>
      <c r="B21" s="32"/>
      <c r="C21" s="34"/>
      <c r="D21" s="33"/>
      <c r="E21" s="35"/>
      <c r="F21" s="35"/>
      <c r="G21" s="35"/>
      <c r="H21" s="35"/>
      <c r="I21" s="35"/>
      <c r="J21" s="35"/>
      <c r="K21" s="35"/>
      <c r="L21" s="35"/>
      <c r="M21" s="24"/>
    </row>
    <row r="22" spans="1:14" s="25" customFormat="1" ht="30" customHeight="1">
      <c r="A22" s="32"/>
      <c r="B22" s="32"/>
      <c r="C22" s="34"/>
      <c r="D22" s="33"/>
      <c r="E22" s="35"/>
      <c r="F22" s="35"/>
      <c r="G22" s="35"/>
      <c r="H22" s="35"/>
      <c r="I22" s="35"/>
      <c r="J22" s="35"/>
      <c r="K22" s="35"/>
      <c r="L22" s="35"/>
      <c r="M22" s="24"/>
    </row>
    <row r="23" spans="1:14" s="25" customFormat="1" ht="30" customHeight="1">
      <c r="A23" s="32"/>
      <c r="B23" s="32"/>
      <c r="C23" s="34"/>
      <c r="D23" s="33"/>
      <c r="E23" s="35"/>
      <c r="F23" s="35"/>
      <c r="G23" s="35"/>
      <c r="H23" s="35"/>
      <c r="I23" s="35"/>
      <c r="J23" s="35"/>
      <c r="K23" s="35"/>
      <c r="L23" s="35"/>
      <c r="M23" s="24"/>
    </row>
    <row r="24" spans="1:14" s="25" customFormat="1" ht="30" customHeight="1">
      <c r="A24" s="32"/>
      <c r="B24" s="32"/>
      <c r="C24" s="34"/>
      <c r="D24" s="33"/>
      <c r="E24" s="35"/>
      <c r="F24" s="35"/>
      <c r="G24" s="35"/>
      <c r="H24" s="35"/>
      <c r="I24" s="35"/>
      <c r="J24" s="35"/>
      <c r="K24" s="35"/>
      <c r="L24" s="35"/>
      <c r="M24" s="24"/>
    </row>
    <row r="25" spans="1:14" s="25" customFormat="1" ht="30" customHeight="1">
      <c r="A25" s="24" t="s">
        <v>54</v>
      </c>
      <c r="B25" s="32"/>
      <c r="C25" s="33"/>
      <c r="D25" s="33"/>
      <c r="E25" s="32"/>
      <c r="F25" s="35">
        <f>SUM(F7:F24)</f>
        <v>0</v>
      </c>
      <c r="G25" s="32"/>
      <c r="H25" s="35">
        <f>SUM(H7:H24)</f>
        <v>0</v>
      </c>
      <c r="I25" s="32"/>
      <c r="J25" s="35">
        <f>SUM(J7:J24)</f>
        <v>0</v>
      </c>
      <c r="K25" s="32"/>
      <c r="L25" s="35">
        <f>SUM(L7:L24)</f>
        <v>0</v>
      </c>
      <c r="M25" s="32"/>
    </row>
    <row r="26" spans="1:14" s="25" customFormat="1" ht="30" customHeight="1">
      <c r="A26" s="22" t="s">
        <v>283</v>
      </c>
      <c r="B26" s="32"/>
      <c r="C26" s="34"/>
      <c r="D26" s="33"/>
      <c r="E26" s="35"/>
      <c r="F26" s="35"/>
      <c r="G26" s="35"/>
      <c r="H26" s="35"/>
      <c r="I26" s="35"/>
      <c r="J26" s="35"/>
      <c r="K26" s="35"/>
      <c r="L26" s="35"/>
      <c r="M26" s="24"/>
      <c r="N26" s="25" t="s">
        <v>55</v>
      </c>
    </row>
    <row r="27" spans="1:14" s="25" customFormat="1" ht="30" customHeight="1">
      <c r="A27" s="101" t="s">
        <v>298</v>
      </c>
      <c r="B27" s="102" t="s">
        <v>299</v>
      </c>
      <c r="C27" s="104" t="s">
        <v>256</v>
      </c>
      <c r="D27" s="6">
        <v>1</v>
      </c>
      <c r="E27" s="103"/>
      <c r="F27" s="103">
        <f t="shared" ref="F27:F31" si="2">TRUNC(E27*D27, 0)</f>
        <v>0</v>
      </c>
      <c r="G27" s="103">
        <v>0</v>
      </c>
      <c r="H27" s="103">
        <v>0</v>
      </c>
      <c r="I27" s="103">
        <v>0</v>
      </c>
      <c r="J27" s="103">
        <f t="shared" ref="J27:J32" si="3">TRUNC(I27*D27, 0)</f>
        <v>0</v>
      </c>
      <c r="K27" s="103">
        <f t="shared" ref="K27:K32" si="4">TRUNC(E27+G27+I27, 0)</f>
        <v>0</v>
      </c>
      <c r="L27" s="103">
        <f t="shared" ref="L27:L32" si="5">TRUNC(F27+H27+J27, 0)</f>
        <v>0</v>
      </c>
      <c r="M27" s="22"/>
    </row>
    <row r="28" spans="1:14" ht="30" customHeight="1">
      <c r="A28" s="22" t="s">
        <v>297</v>
      </c>
      <c r="B28" s="22" t="s">
        <v>167</v>
      </c>
      <c r="C28" s="104" t="s">
        <v>256</v>
      </c>
      <c r="D28" s="6">
        <v>1</v>
      </c>
      <c r="E28" s="103"/>
      <c r="F28" s="103">
        <f t="shared" si="2"/>
        <v>0</v>
      </c>
      <c r="G28" s="103"/>
      <c r="H28" s="103">
        <f t="shared" ref="H28" si="6">TRUNC(G28*D28, 0)</f>
        <v>0</v>
      </c>
      <c r="I28" s="103">
        <v>0</v>
      </c>
      <c r="J28" s="103">
        <f t="shared" ref="J28" si="7">TRUNC(I28*D28, 0)</f>
        <v>0</v>
      </c>
      <c r="K28" s="103">
        <f t="shared" ref="K28" si="8">TRUNC(E28+G28+I28, 0)</f>
        <v>0</v>
      </c>
      <c r="L28" s="103">
        <f t="shared" ref="L28" si="9">TRUNC(F28+H28+J28, 0)</f>
        <v>0</v>
      </c>
      <c r="M28" s="22"/>
    </row>
    <row r="29" spans="1:14" ht="33" customHeight="1">
      <c r="A29" s="101" t="s">
        <v>292</v>
      </c>
      <c r="B29" s="102" t="s">
        <v>293</v>
      </c>
      <c r="C29" s="104" t="s">
        <v>256</v>
      </c>
      <c r="D29" s="6">
        <v>3</v>
      </c>
      <c r="E29" s="103"/>
      <c r="F29" s="103">
        <f t="shared" si="2"/>
        <v>0</v>
      </c>
      <c r="G29" s="103">
        <v>0</v>
      </c>
      <c r="H29" s="103">
        <f t="shared" ref="H29:H32" si="10">TRUNC(G29*D29, 0)</f>
        <v>0</v>
      </c>
      <c r="I29" s="103">
        <v>0</v>
      </c>
      <c r="J29" s="103">
        <f t="shared" si="3"/>
        <v>0</v>
      </c>
      <c r="K29" s="103">
        <f t="shared" si="4"/>
        <v>0</v>
      </c>
      <c r="L29" s="103">
        <f t="shared" si="5"/>
        <v>0</v>
      </c>
      <c r="M29" s="22"/>
    </row>
    <row r="30" spans="1:14" ht="30" customHeight="1">
      <c r="A30" s="22" t="s">
        <v>300</v>
      </c>
      <c r="B30" s="102" t="s">
        <v>294</v>
      </c>
      <c r="C30" s="104" t="s">
        <v>256</v>
      </c>
      <c r="D30" s="6">
        <v>1</v>
      </c>
      <c r="E30" s="103"/>
      <c r="F30" s="103">
        <f t="shared" ref="F30" si="11">TRUNC(E30*D30, 0)</f>
        <v>0</v>
      </c>
      <c r="G30" s="103">
        <v>0</v>
      </c>
      <c r="H30" s="103">
        <f t="shared" ref="H30" si="12">TRUNC(G30*D30, 0)</f>
        <v>0</v>
      </c>
      <c r="I30" s="103">
        <v>0</v>
      </c>
      <c r="J30" s="103">
        <f t="shared" ref="J30" si="13">TRUNC(I30*D30, 0)</f>
        <v>0</v>
      </c>
      <c r="K30" s="103">
        <f t="shared" ref="K30" si="14">TRUNC(E30+G30+I30, 0)</f>
        <v>0</v>
      </c>
      <c r="L30" s="103">
        <f t="shared" ref="L30" si="15">TRUNC(F30+H30+J30, 0)</f>
        <v>0</v>
      </c>
      <c r="M30" s="22"/>
    </row>
    <row r="31" spans="1:14" ht="30" customHeight="1">
      <c r="A31" s="22" t="s">
        <v>301</v>
      </c>
      <c r="B31" s="102" t="s">
        <v>306</v>
      </c>
      <c r="C31" s="104" t="s">
        <v>256</v>
      </c>
      <c r="D31" s="6">
        <v>1</v>
      </c>
      <c r="E31" s="103"/>
      <c r="F31" s="103">
        <f t="shared" si="2"/>
        <v>0</v>
      </c>
      <c r="G31" s="103">
        <v>0</v>
      </c>
      <c r="H31" s="103">
        <f t="shared" si="10"/>
        <v>0</v>
      </c>
      <c r="I31" s="103">
        <v>0</v>
      </c>
      <c r="J31" s="103">
        <f t="shared" si="3"/>
        <v>0</v>
      </c>
      <c r="K31" s="103">
        <f t="shared" si="4"/>
        <v>0</v>
      </c>
      <c r="L31" s="103">
        <f t="shared" si="5"/>
        <v>0</v>
      </c>
      <c r="M31" s="22"/>
    </row>
    <row r="32" spans="1:14" ht="33" customHeight="1">
      <c r="A32" s="22" t="s">
        <v>302</v>
      </c>
      <c r="B32" s="115" t="s">
        <v>257</v>
      </c>
      <c r="C32" s="104" t="s">
        <v>256</v>
      </c>
      <c r="D32" s="6">
        <v>1</v>
      </c>
      <c r="E32" s="103"/>
      <c r="F32" s="103">
        <f t="shared" ref="F32" si="16">TRUNC(E32*D32, 0)</f>
        <v>0</v>
      </c>
      <c r="G32" s="103"/>
      <c r="H32" s="103">
        <f t="shared" si="10"/>
        <v>0</v>
      </c>
      <c r="I32" s="103">
        <v>0</v>
      </c>
      <c r="J32" s="103">
        <f t="shared" si="3"/>
        <v>0</v>
      </c>
      <c r="K32" s="103">
        <f t="shared" si="4"/>
        <v>0</v>
      </c>
      <c r="L32" s="103">
        <f t="shared" si="5"/>
        <v>0</v>
      </c>
      <c r="M32" s="22"/>
    </row>
    <row r="33" spans="1:14" ht="33" customHeight="1">
      <c r="A33" s="22" t="s">
        <v>303</v>
      </c>
      <c r="B33" s="115" t="s">
        <v>258</v>
      </c>
      <c r="C33" s="104" t="s">
        <v>256</v>
      </c>
      <c r="D33" s="6">
        <v>1</v>
      </c>
      <c r="E33" s="103"/>
      <c r="F33" s="103">
        <f t="shared" ref="F33:F34" si="17">TRUNC(E33*D33, 0)</f>
        <v>0</v>
      </c>
      <c r="G33" s="103"/>
      <c r="H33" s="103">
        <f t="shared" ref="H33:H34" si="18">TRUNC(G33*D33, 0)</f>
        <v>0</v>
      </c>
      <c r="I33" s="103">
        <v>0</v>
      </c>
      <c r="J33" s="103">
        <f t="shared" ref="J33:J34" si="19">TRUNC(I33*D33, 0)</f>
        <v>0</v>
      </c>
      <c r="K33" s="103">
        <f t="shared" ref="K33:K34" si="20">TRUNC(E33+G33+I33, 0)</f>
        <v>0</v>
      </c>
      <c r="L33" s="103">
        <f t="shared" ref="L33:L34" si="21">TRUNC(F33+H33+J33, 0)</f>
        <v>0</v>
      </c>
      <c r="M33" s="22"/>
    </row>
    <row r="34" spans="1:14" ht="33" customHeight="1">
      <c r="A34" s="22" t="s">
        <v>304</v>
      </c>
      <c r="B34" s="115" t="s">
        <v>289</v>
      </c>
      <c r="C34" s="104" t="s">
        <v>256</v>
      </c>
      <c r="D34" s="6">
        <v>5</v>
      </c>
      <c r="E34" s="103"/>
      <c r="F34" s="103">
        <f t="shared" si="17"/>
        <v>0</v>
      </c>
      <c r="G34" s="103"/>
      <c r="H34" s="103">
        <f t="shared" si="18"/>
        <v>0</v>
      </c>
      <c r="I34" s="103">
        <v>0</v>
      </c>
      <c r="J34" s="103">
        <f t="shared" si="19"/>
        <v>0</v>
      </c>
      <c r="K34" s="103">
        <f t="shared" si="20"/>
        <v>0</v>
      </c>
      <c r="L34" s="103">
        <f t="shared" si="21"/>
        <v>0</v>
      </c>
      <c r="M34" s="22"/>
    </row>
    <row r="35" spans="1:14" ht="33" customHeight="1">
      <c r="A35" s="22" t="s">
        <v>305</v>
      </c>
      <c r="B35" s="115" t="s">
        <v>290</v>
      </c>
      <c r="C35" s="104" t="s">
        <v>256</v>
      </c>
      <c r="D35" s="6">
        <v>1</v>
      </c>
      <c r="E35" s="103"/>
      <c r="F35" s="103">
        <f t="shared" ref="F35" si="22">TRUNC(E35*D35, 0)</f>
        <v>0</v>
      </c>
      <c r="G35" s="103"/>
      <c r="H35" s="103">
        <f t="shared" ref="H35" si="23">TRUNC(G35*D35, 0)</f>
        <v>0</v>
      </c>
      <c r="I35" s="103">
        <v>0</v>
      </c>
      <c r="J35" s="103">
        <f t="shared" ref="J35" si="24">TRUNC(I35*D35, 0)</f>
        <v>0</v>
      </c>
      <c r="K35" s="103">
        <f t="shared" ref="K35" si="25">TRUNC(E35+G35+I35, 0)</f>
        <v>0</v>
      </c>
      <c r="L35" s="103">
        <f t="shared" ref="L35" si="26">TRUNC(F35+H35+J35, 0)</f>
        <v>0</v>
      </c>
      <c r="M35" s="22"/>
    </row>
    <row r="36" spans="1:14" ht="29.25" customHeight="1">
      <c r="A36" s="101" t="s">
        <v>295</v>
      </c>
      <c r="B36" s="114" t="s">
        <v>247</v>
      </c>
      <c r="C36" s="104" t="s">
        <v>256</v>
      </c>
      <c r="D36" s="6">
        <v>1</v>
      </c>
      <c r="E36" s="103"/>
      <c r="F36" s="103">
        <f t="shared" ref="F36" si="27">TRUNC(E36*D36, 0)</f>
        <v>0</v>
      </c>
      <c r="G36" s="103">
        <v>0</v>
      </c>
      <c r="H36" s="103">
        <f t="shared" ref="H36" si="28">TRUNC(G36*D36, 0)</f>
        <v>0</v>
      </c>
      <c r="I36" s="103">
        <v>0</v>
      </c>
      <c r="J36" s="103">
        <f t="shared" ref="J36" si="29">TRUNC(I36*D36, 0)</f>
        <v>0</v>
      </c>
      <c r="K36" s="103">
        <f t="shared" ref="K36" si="30">TRUNC(E36+G36+I36, 0)</f>
        <v>0</v>
      </c>
      <c r="L36" s="103">
        <f t="shared" ref="L36" si="31">TRUNC(F36+H36+J36, 0)</f>
        <v>0</v>
      </c>
      <c r="M36" s="22"/>
    </row>
    <row r="37" spans="1:14" ht="29.25" customHeight="1">
      <c r="A37" s="101" t="s">
        <v>250</v>
      </c>
      <c r="B37" s="114" t="s">
        <v>249</v>
      </c>
      <c r="C37" s="104" t="s">
        <v>256</v>
      </c>
      <c r="D37" s="6">
        <v>1</v>
      </c>
      <c r="E37" s="103"/>
      <c r="F37" s="103">
        <f t="shared" ref="F37" si="32">TRUNC(E37*D37, 0)</f>
        <v>0</v>
      </c>
      <c r="G37" s="103">
        <v>0</v>
      </c>
      <c r="H37" s="103">
        <f t="shared" ref="H37" si="33">TRUNC(G37*D37, 0)</f>
        <v>0</v>
      </c>
      <c r="I37" s="103">
        <v>0</v>
      </c>
      <c r="J37" s="103">
        <f t="shared" ref="J37" si="34">TRUNC(I37*D37, 0)</f>
        <v>0</v>
      </c>
      <c r="K37" s="103">
        <f t="shared" ref="K37" si="35">TRUNC(E37+G37+I37, 0)</f>
        <v>0</v>
      </c>
      <c r="L37" s="103">
        <f t="shared" ref="L37" si="36">TRUNC(F37+H37+J37, 0)</f>
        <v>0</v>
      </c>
      <c r="M37" s="22"/>
    </row>
    <row r="38" spans="1:14" ht="29.25" customHeight="1">
      <c r="A38" s="101"/>
      <c r="B38" s="114"/>
      <c r="C38" s="104"/>
      <c r="D38" s="6"/>
      <c r="E38" s="103"/>
      <c r="F38" s="103"/>
      <c r="G38" s="103"/>
      <c r="H38" s="103"/>
      <c r="I38" s="103"/>
      <c r="J38" s="103"/>
      <c r="K38" s="103"/>
      <c r="L38" s="103"/>
      <c r="M38" s="22"/>
    </row>
    <row r="39" spans="1:14" ht="29.25" customHeight="1">
      <c r="A39" s="101"/>
      <c r="B39" s="114"/>
      <c r="C39" s="104"/>
      <c r="D39" s="6"/>
      <c r="E39" s="103"/>
      <c r="F39" s="103"/>
      <c r="G39" s="103"/>
      <c r="H39" s="103"/>
      <c r="I39" s="103"/>
      <c r="J39" s="103"/>
      <c r="K39" s="103"/>
      <c r="L39" s="103"/>
      <c r="M39" s="22"/>
    </row>
    <row r="40" spans="1:14" ht="29.25" customHeight="1">
      <c r="A40" s="101"/>
      <c r="B40" s="114"/>
      <c r="C40" s="104"/>
      <c r="D40" s="6"/>
      <c r="E40" s="103"/>
      <c r="F40" s="103"/>
      <c r="G40" s="103"/>
      <c r="H40" s="103"/>
      <c r="I40" s="103"/>
      <c r="J40" s="103"/>
      <c r="K40" s="103"/>
      <c r="L40" s="103"/>
      <c r="M40" s="22"/>
    </row>
    <row r="41" spans="1:14" ht="29.25" customHeight="1">
      <c r="A41" s="101"/>
      <c r="B41" s="114"/>
      <c r="C41" s="104"/>
      <c r="D41" s="6"/>
      <c r="E41" s="103"/>
      <c r="F41" s="103"/>
      <c r="G41" s="103"/>
      <c r="H41" s="103"/>
      <c r="I41" s="103"/>
      <c r="J41" s="103"/>
      <c r="K41" s="103"/>
      <c r="L41" s="103"/>
      <c r="M41" s="22"/>
    </row>
    <row r="42" spans="1:14" ht="29.25" customHeight="1">
      <c r="A42" s="101"/>
      <c r="B42" s="114"/>
      <c r="C42" s="104"/>
      <c r="D42" s="6"/>
      <c r="E42" s="103"/>
      <c r="F42" s="103"/>
      <c r="G42" s="103"/>
      <c r="H42" s="103"/>
      <c r="I42" s="103"/>
      <c r="J42" s="103"/>
      <c r="K42" s="103"/>
      <c r="L42" s="103"/>
      <c r="M42" s="22"/>
    </row>
    <row r="43" spans="1:14" ht="29.25" customHeight="1">
      <c r="A43" s="101"/>
      <c r="B43" s="114"/>
      <c r="C43" s="104"/>
      <c r="D43" s="6"/>
      <c r="E43" s="103"/>
      <c r="F43" s="103"/>
      <c r="G43" s="103"/>
      <c r="H43" s="103"/>
      <c r="I43" s="103"/>
      <c r="J43" s="103"/>
      <c r="K43" s="103"/>
      <c r="L43" s="103"/>
      <c r="M43" s="22"/>
    </row>
    <row r="44" spans="1:14" ht="29.25" customHeight="1">
      <c r="A44" s="101"/>
      <c r="B44" s="114"/>
      <c r="C44" s="104"/>
      <c r="D44" s="6"/>
      <c r="E44" s="103"/>
      <c r="F44" s="103"/>
      <c r="G44" s="103"/>
      <c r="H44" s="103"/>
      <c r="I44" s="103"/>
      <c r="J44" s="103"/>
      <c r="K44" s="103"/>
      <c r="L44" s="103"/>
      <c r="M44" s="22"/>
    </row>
    <row r="45" spans="1:14" ht="29.25" customHeight="1">
      <c r="A45" s="101"/>
      <c r="B45" s="114"/>
      <c r="C45" s="104"/>
      <c r="D45" s="6"/>
      <c r="E45" s="103"/>
      <c r="F45" s="103"/>
      <c r="G45" s="103"/>
      <c r="H45" s="103"/>
      <c r="I45" s="103"/>
      <c r="J45" s="103"/>
      <c r="K45" s="103"/>
      <c r="L45" s="103"/>
      <c r="M45" s="22"/>
    </row>
    <row r="46" spans="1:14" ht="30" customHeight="1">
      <c r="A46" s="101"/>
      <c r="B46" s="114"/>
      <c r="C46" s="104"/>
      <c r="D46" s="6"/>
      <c r="E46" s="103"/>
      <c r="F46" s="103"/>
      <c r="G46" s="103"/>
      <c r="H46" s="103"/>
      <c r="I46" s="103"/>
      <c r="J46" s="103"/>
      <c r="K46" s="103"/>
      <c r="L46" s="103"/>
      <c r="M46" s="22"/>
    </row>
    <row r="47" spans="1:14" s="25" customFormat="1" ht="30" customHeight="1">
      <c r="A47" s="24" t="s">
        <v>54</v>
      </c>
      <c r="B47" s="32"/>
      <c r="C47" s="33"/>
      <c r="D47" s="33"/>
      <c r="E47" s="32"/>
      <c r="F47" s="35">
        <f>SUM(F27:F46)</f>
        <v>0</v>
      </c>
      <c r="G47" s="32"/>
      <c r="H47" s="35">
        <f>SUM(H27:H37)</f>
        <v>0</v>
      </c>
      <c r="I47" s="35">
        <f>SUM(I27:I46)</f>
        <v>0</v>
      </c>
      <c r="J47" s="35"/>
      <c r="K47" s="32"/>
      <c r="L47" s="35">
        <f>SUM(L27:L46)</f>
        <v>0</v>
      </c>
      <c r="M47" s="32"/>
      <c r="N47" s="25" t="s">
        <v>55</v>
      </c>
    </row>
    <row r="48" spans="1:14" s="25" customFormat="1" ht="30" customHeight="1">
      <c r="A48" s="22" t="s">
        <v>284</v>
      </c>
      <c r="B48" s="32"/>
      <c r="C48" s="34"/>
      <c r="D48" s="33"/>
      <c r="E48" s="35"/>
      <c r="F48" s="35"/>
      <c r="G48" s="35"/>
      <c r="H48" s="35"/>
      <c r="I48" s="35"/>
      <c r="J48" s="35"/>
      <c r="K48" s="35"/>
      <c r="L48" s="35"/>
      <c r="M48" s="24"/>
    </row>
    <row r="49" spans="1:13" ht="30" customHeight="1">
      <c r="A49" s="101" t="s">
        <v>276</v>
      </c>
      <c r="B49" s="102" t="s">
        <v>223</v>
      </c>
      <c r="C49" s="104" t="s">
        <v>222</v>
      </c>
      <c r="D49" s="6">
        <v>1</v>
      </c>
      <c r="E49" s="103"/>
      <c r="F49" s="103">
        <f t="shared" ref="F49:F53" si="37">TRUNC(E49*D49, 0)</f>
        <v>0</v>
      </c>
      <c r="G49" s="103">
        <v>0</v>
      </c>
      <c r="H49" s="103">
        <f t="shared" ref="H49:H53" si="38">TRUNC(G49*D49, 0)</f>
        <v>0</v>
      </c>
      <c r="I49" s="103">
        <v>0</v>
      </c>
      <c r="J49" s="103">
        <f t="shared" ref="J49:J53" si="39">TRUNC(I49*D49, 0)</f>
        <v>0</v>
      </c>
      <c r="K49" s="103">
        <f t="shared" ref="K49:K53" si="40">TRUNC(E49+G49+I49, 0)</f>
        <v>0</v>
      </c>
      <c r="L49" s="103">
        <f t="shared" ref="L49:L53" si="41">TRUNC(F49+H49+J49, 0)</f>
        <v>0</v>
      </c>
      <c r="M49" s="22"/>
    </row>
    <row r="50" spans="1:13" ht="30" customHeight="1">
      <c r="A50" s="101" t="s">
        <v>277</v>
      </c>
      <c r="B50" s="102" t="s">
        <v>278</v>
      </c>
      <c r="C50" s="104" t="s">
        <v>222</v>
      </c>
      <c r="D50" s="6">
        <v>1</v>
      </c>
      <c r="E50" s="103"/>
      <c r="F50" s="103">
        <f t="shared" ref="F50" si="42">TRUNC(E50*D50, 0)</f>
        <v>0</v>
      </c>
      <c r="G50" s="103">
        <v>0</v>
      </c>
      <c r="H50" s="103">
        <f t="shared" ref="H50" si="43">TRUNC(G50*D50, 0)</f>
        <v>0</v>
      </c>
      <c r="I50" s="103">
        <v>0</v>
      </c>
      <c r="J50" s="103">
        <f t="shared" ref="J50" si="44">TRUNC(I50*D50, 0)</f>
        <v>0</v>
      </c>
      <c r="K50" s="103">
        <f t="shared" ref="K50" si="45">TRUNC(E50+G50+I50, 0)</f>
        <v>0</v>
      </c>
      <c r="L50" s="103">
        <f t="shared" ref="L50" si="46">TRUNC(F50+H50+J50, 0)</f>
        <v>0</v>
      </c>
      <c r="M50" s="22"/>
    </row>
    <row r="51" spans="1:13" ht="30" customHeight="1">
      <c r="A51" s="101" t="s">
        <v>248</v>
      </c>
      <c r="B51" s="102" t="s">
        <v>246</v>
      </c>
      <c r="C51" s="104" t="s">
        <v>222</v>
      </c>
      <c r="D51" s="6">
        <v>1</v>
      </c>
      <c r="E51" s="103"/>
      <c r="F51" s="103">
        <f t="shared" si="37"/>
        <v>0</v>
      </c>
      <c r="G51" s="103">
        <v>0</v>
      </c>
      <c r="H51" s="103">
        <f t="shared" si="38"/>
        <v>0</v>
      </c>
      <c r="I51" s="103">
        <v>0</v>
      </c>
      <c r="J51" s="103">
        <f t="shared" si="39"/>
        <v>0</v>
      </c>
      <c r="K51" s="103">
        <f t="shared" si="40"/>
        <v>0</v>
      </c>
      <c r="L51" s="103">
        <f t="shared" si="41"/>
        <v>0</v>
      </c>
      <c r="M51" s="22"/>
    </row>
    <row r="52" spans="1:13" ht="30" customHeight="1">
      <c r="A52" s="101" t="s">
        <v>296</v>
      </c>
      <c r="B52" s="102" t="s">
        <v>269</v>
      </c>
      <c r="C52" s="104" t="s">
        <v>270</v>
      </c>
      <c r="D52" s="6">
        <v>1</v>
      </c>
      <c r="E52" s="103"/>
      <c r="F52" s="103">
        <f t="shared" si="37"/>
        <v>0</v>
      </c>
      <c r="G52" s="103">
        <v>0</v>
      </c>
      <c r="H52" s="103">
        <f t="shared" si="38"/>
        <v>0</v>
      </c>
      <c r="I52" s="103">
        <v>0</v>
      </c>
      <c r="J52" s="103">
        <f t="shared" si="39"/>
        <v>0</v>
      </c>
      <c r="K52" s="103">
        <f t="shared" si="40"/>
        <v>0</v>
      </c>
      <c r="L52" s="103">
        <f t="shared" si="41"/>
        <v>0</v>
      </c>
      <c r="M52" s="22"/>
    </row>
    <row r="53" spans="1:13" ht="30" customHeight="1">
      <c r="A53" s="101" t="s">
        <v>296</v>
      </c>
      <c r="B53" s="102" t="s">
        <v>254</v>
      </c>
      <c r="C53" s="104" t="s">
        <v>271</v>
      </c>
      <c r="D53" s="6">
        <v>2</v>
      </c>
      <c r="E53" s="103"/>
      <c r="F53" s="103">
        <f t="shared" si="37"/>
        <v>0</v>
      </c>
      <c r="G53" s="103">
        <v>0</v>
      </c>
      <c r="H53" s="103">
        <f t="shared" si="38"/>
        <v>0</v>
      </c>
      <c r="I53" s="103">
        <v>0</v>
      </c>
      <c r="J53" s="103">
        <f t="shared" si="39"/>
        <v>0</v>
      </c>
      <c r="K53" s="103">
        <f t="shared" si="40"/>
        <v>0</v>
      </c>
      <c r="L53" s="103">
        <f t="shared" si="41"/>
        <v>0</v>
      </c>
      <c r="M53" s="22"/>
    </row>
    <row r="54" spans="1:13" ht="33" customHeight="1">
      <c r="A54" s="22"/>
      <c r="B54" s="22"/>
      <c r="C54" s="7"/>
      <c r="D54" s="6"/>
      <c r="E54" s="103"/>
      <c r="F54" s="103"/>
      <c r="G54" s="103"/>
      <c r="H54" s="103"/>
      <c r="I54" s="103"/>
      <c r="J54" s="103"/>
      <c r="K54" s="103"/>
      <c r="L54" s="103"/>
      <c r="M54" s="22"/>
    </row>
    <row r="55" spans="1:13" ht="30" customHeight="1">
      <c r="A55" s="101"/>
      <c r="B55" s="102"/>
      <c r="C55" s="104"/>
      <c r="D55" s="6"/>
      <c r="E55" s="103"/>
      <c r="F55" s="103"/>
      <c r="G55" s="103"/>
      <c r="H55" s="103"/>
      <c r="I55" s="103"/>
      <c r="J55" s="103"/>
      <c r="K55" s="103"/>
      <c r="L55" s="103"/>
      <c r="M55" s="22"/>
    </row>
    <row r="56" spans="1:13" ht="30" customHeight="1">
      <c r="A56" s="101"/>
      <c r="B56" s="114"/>
      <c r="C56" s="104"/>
      <c r="D56" s="6"/>
      <c r="E56" s="103"/>
      <c r="F56" s="103"/>
      <c r="G56" s="103"/>
      <c r="H56" s="103"/>
      <c r="I56" s="103"/>
      <c r="J56" s="103"/>
      <c r="K56" s="103"/>
      <c r="L56" s="103"/>
      <c r="M56" s="22"/>
    </row>
    <row r="57" spans="1:13" s="25" customFormat="1" ht="30" customHeight="1">
      <c r="A57" s="22"/>
      <c r="B57" s="22"/>
      <c r="C57" s="104"/>
      <c r="D57" s="6"/>
      <c r="E57" s="103"/>
      <c r="F57" s="103"/>
      <c r="G57" s="103"/>
      <c r="H57" s="103"/>
      <c r="I57" s="103"/>
      <c r="J57" s="103"/>
      <c r="K57" s="103"/>
      <c r="L57" s="103"/>
      <c r="M57" s="22"/>
    </row>
    <row r="58" spans="1:13" s="25" customFormat="1" ht="30" customHeight="1">
      <c r="A58" s="32"/>
      <c r="B58" s="32"/>
      <c r="C58" s="33"/>
      <c r="D58" s="33"/>
      <c r="E58" s="32"/>
      <c r="F58" s="32"/>
      <c r="G58" s="32"/>
      <c r="H58" s="32"/>
      <c r="I58" s="32"/>
      <c r="J58" s="32"/>
      <c r="K58" s="32"/>
      <c r="L58" s="32"/>
      <c r="M58" s="32"/>
    </row>
    <row r="59" spans="1:13" s="25" customFormat="1" ht="30" customHeight="1">
      <c r="A59" s="32"/>
      <c r="B59" s="32"/>
      <c r="C59" s="33"/>
      <c r="D59" s="33"/>
      <c r="E59" s="32"/>
      <c r="F59" s="32"/>
      <c r="G59" s="32"/>
      <c r="H59" s="32"/>
      <c r="I59" s="32"/>
      <c r="J59" s="32"/>
      <c r="K59" s="32"/>
      <c r="L59" s="32"/>
      <c r="M59" s="32"/>
    </row>
    <row r="60" spans="1:13" s="25" customFormat="1" ht="30" customHeight="1">
      <c r="A60" s="32"/>
      <c r="B60" s="32"/>
      <c r="C60" s="33"/>
      <c r="D60" s="33"/>
      <c r="E60" s="32"/>
      <c r="F60" s="32"/>
      <c r="G60" s="32"/>
      <c r="H60" s="32"/>
      <c r="I60" s="32"/>
      <c r="J60" s="32"/>
      <c r="K60" s="32"/>
      <c r="L60" s="32"/>
      <c r="M60" s="32"/>
    </row>
    <row r="61" spans="1:13" s="25" customFormat="1" ht="30" customHeight="1">
      <c r="A61" s="32"/>
      <c r="B61" s="32"/>
      <c r="C61" s="33"/>
      <c r="D61" s="33"/>
      <c r="E61" s="32"/>
      <c r="F61" s="32"/>
      <c r="G61" s="32"/>
      <c r="H61" s="32"/>
      <c r="I61" s="32"/>
      <c r="J61" s="32"/>
      <c r="K61" s="32"/>
      <c r="L61" s="36"/>
      <c r="M61" s="32"/>
    </row>
    <row r="62" spans="1:13" s="25" customFormat="1" ht="30" customHeight="1">
      <c r="A62" s="32"/>
      <c r="B62" s="32"/>
      <c r="C62" s="33"/>
      <c r="D62" s="33"/>
      <c r="E62" s="32"/>
      <c r="F62" s="32"/>
      <c r="G62" s="32"/>
      <c r="H62" s="32"/>
      <c r="I62" s="32"/>
      <c r="J62" s="32"/>
      <c r="K62" s="32"/>
      <c r="L62" s="36"/>
      <c r="M62" s="32"/>
    </row>
    <row r="63" spans="1:13" s="25" customFormat="1" ht="30" customHeight="1">
      <c r="A63" s="32"/>
      <c r="B63" s="32"/>
      <c r="C63" s="33"/>
      <c r="D63" s="33"/>
      <c r="E63" s="32"/>
      <c r="F63" s="32"/>
      <c r="G63" s="32"/>
      <c r="H63" s="32"/>
      <c r="I63" s="32"/>
      <c r="J63" s="32"/>
      <c r="K63" s="32"/>
      <c r="L63" s="32"/>
      <c r="M63" s="32"/>
    </row>
    <row r="64" spans="1:13" s="25" customFormat="1" ht="30" customHeight="1">
      <c r="A64" s="32"/>
      <c r="B64" s="32"/>
      <c r="C64" s="33"/>
      <c r="D64" s="33"/>
      <c r="E64" s="32"/>
      <c r="F64" s="32"/>
      <c r="G64" s="32"/>
      <c r="H64" s="32"/>
      <c r="I64" s="32"/>
      <c r="J64" s="32"/>
      <c r="K64" s="32"/>
      <c r="L64" s="32"/>
      <c r="M64" s="32"/>
    </row>
    <row r="65" spans="1:14" s="25" customFormat="1" ht="30" customHeight="1">
      <c r="A65" s="32"/>
      <c r="B65" s="32"/>
      <c r="C65" s="33"/>
      <c r="D65" s="33"/>
      <c r="E65" s="32"/>
      <c r="F65" s="32"/>
      <c r="G65" s="32"/>
      <c r="H65" s="32"/>
      <c r="I65" s="32"/>
      <c r="J65" s="32"/>
      <c r="K65" s="32"/>
      <c r="L65" s="32"/>
      <c r="M65" s="32"/>
    </row>
    <row r="66" spans="1:14" s="25" customFormat="1" ht="30" customHeight="1">
      <c r="A66" s="32"/>
      <c r="B66" s="32"/>
      <c r="C66" s="33"/>
      <c r="D66" s="33"/>
      <c r="E66" s="32"/>
      <c r="F66" s="32"/>
      <c r="G66" s="32"/>
      <c r="H66" s="32"/>
      <c r="I66" s="32"/>
      <c r="J66" s="32"/>
      <c r="K66" s="32"/>
      <c r="L66" s="32"/>
      <c r="M66" s="32"/>
    </row>
    <row r="67" spans="1:14" s="25" customFormat="1" ht="30" customHeight="1">
      <c r="A67" s="32"/>
      <c r="B67" s="32"/>
      <c r="C67" s="33"/>
      <c r="D67" s="33"/>
      <c r="E67" s="32"/>
      <c r="F67" s="32"/>
      <c r="G67" s="32"/>
      <c r="H67" s="32"/>
      <c r="I67" s="32"/>
      <c r="J67" s="32"/>
      <c r="K67" s="32"/>
      <c r="L67" s="32"/>
      <c r="M67" s="32"/>
    </row>
    <row r="68" spans="1:14" s="25" customFormat="1" ht="30" customHeight="1">
      <c r="A68" s="32"/>
      <c r="B68" s="32"/>
      <c r="C68" s="33"/>
      <c r="D68" s="33"/>
      <c r="E68" s="32"/>
      <c r="F68" s="32"/>
      <c r="G68" s="32"/>
      <c r="H68" s="32"/>
      <c r="I68" s="32"/>
      <c r="J68" s="32"/>
      <c r="K68" s="32"/>
      <c r="L68" s="32"/>
      <c r="M68" s="32"/>
    </row>
    <row r="69" spans="1:14" s="25" customFormat="1" ht="30" customHeight="1">
      <c r="A69" s="24" t="s">
        <v>54</v>
      </c>
      <c r="B69" s="32"/>
      <c r="C69" s="33"/>
      <c r="D69" s="33"/>
      <c r="E69" s="32"/>
      <c r="F69" s="35">
        <f>SUM(F49:F68)</f>
        <v>0</v>
      </c>
      <c r="G69" s="32"/>
      <c r="H69" s="35">
        <f>SUM(H49:H68)</f>
        <v>0</v>
      </c>
      <c r="I69" s="32"/>
      <c r="J69" s="35"/>
      <c r="K69" s="32"/>
      <c r="L69" s="35">
        <f>SUM(L49:L68)</f>
        <v>0</v>
      </c>
      <c r="M69" s="32"/>
      <c r="N69" s="25" t="s">
        <v>55</v>
      </c>
    </row>
    <row r="70" spans="1:14" s="25" customFormat="1" ht="30" customHeight="1">
      <c r="A70" s="24" t="s">
        <v>288</v>
      </c>
      <c r="B70" s="32"/>
      <c r="C70" s="33"/>
      <c r="D70" s="33"/>
      <c r="E70" s="32"/>
      <c r="F70" s="35"/>
      <c r="G70" s="32"/>
      <c r="H70" s="35"/>
      <c r="I70" s="32"/>
      <c r="J70" s="35"/>
      <c r="K70" s="32"/>
      <c r="L70" s="35"/>
      <c r="M70" s="32"/>
    </row>
    <row r="71" spans="1:14" ht="30" customHeight="1">
      <c r="A71" s="22" t="s">
        <v>225</v>
      </c>
      <c r="B71" s="22" t="s">
        <v>224</v>
      </c>
      <c r="C71" s="7" t="s">
        <v>51</v>
      </c>
      <c r="D71" s="6">
        <v>8</v>
      </c>
      <c r="E71" s="103"/>
      <c r="F71" s="103">
        <f t="shared" ref="F71:F75" si="47">TRUNC(E71*D71, 0)</f>
        <v>0</v>
      </c>
      <c r="G71" s="103">
        <v>0</v>
      </c>
      <c r="H71" s="103">
        <f t="shared" ref="H71:H75" si="48">TRUNC(G71*D71, 0)</f>
        <v>0</v>
      </c>
      <c r="I71" s="103">
        <v>0</v>
      </c>
      <c r="J71" s="103">
        <f t="shared" ref="J71:J75" si="49">TRUNC(I71*D71, 0)</f>
        <v>0</v>
      </c>
      <c r="K71" s="103">
        <f t="shared" ref="K71:L75" si="50">TRUNC(E71+G71+I71, 0)</f>
        <v>0</v>
      </c>
      <c r="L71" s="103">
        <f t="shared" si="50"/>
        <v>0</v>
      </c>
      <c r="M71" s="22"/>
    </row>
    <row r="72" spans="1:14" ht="30" customHeight="1">
      <c r="A72" s="22" t="s">
        <v>279</v>
      </c>
      <c r="B72" s="22" t="s">
        <v>280</v>
      </c>
      <c r="C72" s="7" t="s">
        <v>51</v>
      </c>
      <c r="D72" s="6">
        <v>6</v>
      </c>
      <c r="E72" s="103"/>
      <c r="F72" s="103">
        <f t="shared" si="47"/>
        <v>0</v>
      </c>
      <c r="G72" s="103">
        <v>0</v>
      </c>
      <c r="H72" s="103">
        <f t="shared" si="48"/>
        <v>0</v>
      </c>
      <c r="I72" s="103">
        <v>0</v>
      </c>
      <c r="J72" s="103">
        <f t="shared" si="49"/>
        <v>0</v>
      </c>
      <c r="K72" s="103">
        <f t="shared" si="50"/>
        <v>0</v>
      </c>
      <c r="L72" s="103">
        <f t="shared" si="50"/>
        <v>0</v>
      </c>
      <c r="M72" s="22"/>
    </row>
    <row r="73" spans="1:14" ht="30" customHeight="1">
      <c r="A73" s="22" t="s">
        <v>253</v>
      </c>
      <c r="B73" s="22" t="s">
        <v>252</v>
      </c>
      <c r="C73" s="7" t="s">
        <v>51</v>
      </c>
      <c r="D73" s="6">
        <v>8</v>
      </c>
      <c r="E73" s="103"/>
      <c r="F73" s="103">
        <f t="shared" si="47"/>
        <v>0</v>
      </c>
      <c r="G73" s="103"/>
      <c r="H73" s="103">
        <f t="shared" si="48"/>
        <v>0</v>
      </c>
      <c r="I73" s="103">
        <v>0</v>
      </c>
      <c r="J73" s="103">
        <f t="shared" si="49"/>
        <v>0</v>
      </c>
      <c r="K73" s="103">
        <f t="shared" si="50"/>
        <v>0</v>
      </c>
      <c r="L73" s="103">
        <f t="shared" si="50"/>
        <v>0</v>
      </c>
      <c r="M73" s="22"/>
    </row>
    <row r="74" spans="1:14" ht="30" customHeight="1">
      <c r="A74" s="22" t="s">
        <v>281</v>
      </c>
      <c r="B74" s="22" t="s">
        <v>251</v>
      </c>
      <c r="C74" s="7" t="s">
        <v>51</v>
      </c>
      <c r="D74" s="6">
        <v>6</v>
      </c>
      <c r="E74" s="103"/>
      <c r="F74" s="103">
        <f t="shared" si="47"/>
        <v>0</v>
      </c>
      <c r="G74" s="103"/>
      <c r="H74" s="103">
        <f t="shared" si="48"/>
        <v>0</v>
      </c>
      <c r="I74" s="103">
        <v>0</v>
      </c>
      <c r="J74" s="103">
        <f t="shared" si="49"/>
        <v>0</v>
      </c>
      <c r="K74" s="103">
        <f t="shared" si="50"/>
        <v>0</v>
      </c>
      <c r="L74" s="103">
        <f t="shared" si="50"/>
        <v>0</v>
      </c>
      <c r="M74" s="22"/>
    </row>
    <row r="75" spans="1:14" ht="30" customHeight="1">
      <c r="A75" s="22" t="s">
        <v>227</v>
      </c>
      <c r="B75" s="22" t="s">
        <v>226</v>
      </c>
      <c r="C75" s="7" t="s">
        <v>221</v>
      </c>
      <c r="D75" s="6">
        <v>30</v>
      </c>
      <c r="E75" s="103"/>
      <c r="F75" s="103">
        <f t="shared" si="47"/>
        <v>0</v>
      </c>
      <c r="G75" s="103"/>
      <c r="H75" s="103">
        <f t="shared" si="48"/>
        <v>0</v>
      </c>
      <c r="I75" s="103">
        <v>0</v>
      </c>
      <c r="J75" s="103">
        <f t="shared" si="49"/>
        <v>0</v>
      </c>
      <c r="K75" s="103">
        <f t="shared" si="50"/>
        <v>0</v>
      </c>
      <c r="L75" s="103">
        <f t="shared" si="50"/>
        <v>0</v>
      </c>
      <c r="M75" s="22"/>
    </row>
    <row r="76" spans="1:14" ht="30" customHeight="1">
      <c r="A76" s="101"/>
      <c r="B76" s="102"/>
      <c r="C76" s="104"/>
      <c r="D76" s="6"/>
      <c r="E76" s="103"/>
      <c r="F76" s="103"/>
      <c r="G76" s="103"/>
      <c r="H76" s="103"/>
      <c r="I76" s="103"/>
      <c r="J76" s="103"/>
      <c r="K76" s="103"/>
      <c r="L76" s="103"/>
      <c r="M76" s="22"/>
    </row>
    <row r="77" spans="1:14" ht="30" customHeight="1">
      <c r="A77" s="101"/>
      <c r="B77" s="102"/>
      <c r="C77" s="104"/>
      <c r="D77" s="6"/>
      <c r="E77" s="103"/>
      <c r="F77" s="103"/>
      <c r="G77" s="103"/>
      <c r="H77" s="103"/>
      <c r="I77" s="103"/>
      <c r="J77" s="103"/>
      <c r="K77" s="103"/>
      <c r="L77" s="103"/>
      <c r="M77" s="22"/>
    </row>
    <row r="78" spans="1:14" ht="30" customHeight="1">
      <c r="A78" s="101"/>
      <c r="B78" s="102"/>
      <c r="C78" s="104"/>
      <c r="D78" s="6"/>
      <c r="E78" s="103"/>
      <c r="F78" s="103"/>
      <c r="G78" s="103"/>
      <c r="H78" s="103"/>
      <c r="I78" s="103"/>
      <c r="J78" s="103"/>
      <c r="K78" s="103"/>
      <c r="L78" s="103"/>
      <c r="M78" s="22"/>
    </row>
    <row r="79" spans="1:14" ht="30" customHeight="1">
      <c r="A79" s="101"/>
      <c r="B79" s="114"/>
      <c r="C79" s="104"/>
      <c r="D79" s="6"/>
      <c r="E79" s="103"/>
      <c r="F79" s="103"/>
      <c r="G79" s="103"/>
      <c r="H79" s="103"/>
      <c r="I79" s="103"/>
      <c r="J79" s="103"/>
      <c r="K79" s="103"/>
      <c r="L79" s="103"/>
      <c r="M79" s="22"/>
    </row>
    <row r="80" spans="1:14" s="25" customFormat="1" ht="30" customHeight="1">
      <c r="A80" s="22"/>
      <c r="B80" s="22"/>
      <c r="C80" s="104"/>
      <c r="D80" s="6"/>
      <c r="E80" s="103"/>
      <c r="F80" s="103"/>
      <c r="G80" s="103"/>
      <c r="H80" s="103"/>
      <c r="I80" s="103"/>
      <c r="J80" s="103"/>
      <c r="K80" s="103"/>
      <c r="L80" s="103"/>
      <c r="M80" s="22"/>
    </row>
    <row r="81" spans="1:14" s="25" customFormat="1" ht="30" customHeight="1">
      <c r="A81" s="32"/>
      <c r="B81" s="32"/>
      <c r="C81" s="33"/>
      <c r="D81" s="33"/>
      <c r="E81" s="32"/>
      <c r="F81" s="32"/>
      <c r="G81" s="32"/>
      <c r="H81" s="32"/>
      <c r="I81" s="32"/>
      <c r="J81" s="32"/>
      <c r="K81" s="32"/>
      <c r="L81" s="32"/>
      <c r="M81" s="32"/>
    </row>
    <row r="82" spans="1:14" s="25" customFormat="1" ht="30" customHeight="1">
      <c r="A82" s="32"/>
      <c r="B82" s="32"/>
      <c r="C82" s="33"/>
      <c r="D82" s="33"/>
      <c r="E82" s="32"/>
      <c r="F82" s="32"/>
      <c r="G82" s="32"/>
      <c r="H82" s="32"/>
      <c r="I82" s="32"/>
      <c r="J82" s="32"/>
      <c r="K82" s="32"/>
      <c r="L82" s="32"/>
      <c r="M82" s="32"/>
    </row>
    <row r="83" spans="1:14" s="25" customFormat="1" ht="30" customHeight="1">
      <c r="A83" s="32"/>
      <c r="B83" s="32"/>
      <c r="C83" s="33"/>
      <c r="D83" s="33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30" customHeight="1">
      <c r="A84" s="32"/>
      <c r="B84" s="32"/>
      <c r="C84" s="33"/>
      <c r="D84" s="33"/>
      <c r="E84" s="32"/>
      <c r="F84" s="32"/>
      <c r="G84" s="32"/>
      <c r="H84" s="32"/>
      <c r="I84" s="32"/>
      <c r="J84" s="32"/>
      <c r="K84" s="32"/>
      <c r="L84" s="36"/>
      <c r="M84" s="32"/>
    </row>
    <row r="85" spans="1:14" s="25" customFormat="1" ht="30" customHeight="1">
      <c r="A85" s="32"/>
      <c r="B85" s="32"/>
      <c r="C85" s="33"/>
      <c r="D85" s="33"/>
      <c r="E85" s="32"/>
      <c r="F85" s="32"/>
      <c r="G85" s="32"/>
      <c r="H85" s="32"/>
      <c r="I85" s="32"/>
      <c r="J85" s="32"/>
      <c r="K85" s="32"/>
      <c r="L85" s="36"/>
      <c r="M85" s="32"/>
    </row>
    <row r="86" spans="1:14" s="25" customFormat="1" ht="30" customHeight="1">
      <c r="A86" s="32"/>
      <c r="B86" s="32"/>
      <c r="C86" s="33"/>
      <c r="D86" s="33"/>
      <c r="E86" s="32"/>
      <c r="F86" s="32"/>
      <c r="G86" s="32"/>
      <c r="H86" s="32"/>
      <c r="I86" s="32"/>
      <c r="J86" s="32"/>
      <c r="K86" s="32"/>
      <c r="L86" s="32"/>
      <c r="M86" s="32"/>
    </row>
    <row r="87" spans="1:14" s="25" customFormat="1" ht="30" customHeight="1">
      <c r="A87" s="32"/>
      <c r="B87" s="32"/>
      <c r="C87" s="33"/>
      <c r="D87" s="33"/>
      <c r="E87" s="32"/>
      <c r="F87" s="32"/>
      <c r="G87" s="32"/>
      <c r="H87" s="32"/>
      <c r="I87" s="32"/>
      <c r="J87" s="32"/>
      <c r="K87" s="32"/>
      <c r="L87" s="32"/>
      <c r="M87" s="32"/>
    </row>
    <row r="88" spans="1:14" s="25" customFormat="1" ht="30" customHeight="1">
      <c r="A88" s="32"/>
      <c r="B88" s="32"/>
      <c r="C88" s="33"/>
      <c r="D88" s="33"/>
      <c r="E88" s="32"/>
      <c r="F88" s="32"/>
      <c r="G88" s="32"/>
      <c r="H88" s="32"/>
      <c r="I88" s="32"/>
      <c r="J88" s="32"/>
      <c r="K88" s="32"/>
      <c r="L88" s="32"/>
      <c r="M88" s="32"/>
    </row>
    <row r="89" spans="1:14" s="25" customFormat="1" ht="30" customHeight="1">
      <c r="A89" s="32"/>
      <c r="B89" s="32"/>
      <c r="C89" s="33"/>
      <c r="D89" s="33"/>
      <c r="E89" s="32"/>
      <c r="F89" s="32"/>
      <c r="G89" s="32"/>
      <c r="H89" s="32"/>
      <c r="I89" s="32"/>
      <c r="J89" s="32"/>
      <c r="K89" s="32"/>
      <c r="L89" s="32"/>
      <c r="M89" s="32"/>
    </row>
    <row r="90" spans="1:14" s="25" customFormat="1" ht="30" customHeight="1">
      <c r="A90" s="32"/>
      <c r="B90" s="32"/>
      <c r="C90" s="33"/>
      <c r="D90" s="33"/>
      <c r="E90" s="32"/>
      <c r="F90" s="32"/>
      <c r="G90" s="32"/>
      <c r="H90" s="32"/>
      <c r="I90" s="32"/>
      <c r="J90" s="32"/>
      <c r="K90" s="32"/>
      <c r="L90" s="32"/>
      <c r="M90" s="32"/>
    </row>
    <row r="91" spans="1:14" s="25" customFormat="1" ht="30" customHeight="1">
      <c r="A91" s="24" t="s">
        <v>54</v>
      </c>
      <c r="B91" s="32"/>
      <c r="C91" s="33"/>
      <c r="D91" s="33"/>
      <c r="E91" s="32"/>
      <c r="F91" s="35">
        <f>SUM(F71:F90)</f>
        <v>0</v>
      </c>
      <c r="G91" s="32"/>
      <c r="H91" s="35">
        <f>SUM(H71:H90)</f>
        <v>0</v>
      </c>
      <c r="I91" s="32"/>
      <c r="J91" s="35"/>
      <c r="K91" s="32"/>
      <c r="L91" s="35">
        <f>SUM(L71:L90)</f>
        <v>0</v>
      </c>
      <c r="M91" s="32"/>
      <c r="N91" s="25" t="s">
        <v>55</v>
      </c>
    </row>
    <row r="92" spans="1:14" ht="30" customHeight="1">
      <c r="A92" s="22" t="s">
        <v>286</v>
      </c>
      <c r="B92" s="29"/>
      <c r="C92" s="7"/>
      <c r="D92" s="6"/>
      <c r="E92" s="103"/>
      <c r="F92" s="103"/>
      <c r="G92" s="103"/>
      <c r="H92" s="103"/>
      <c r="I92" s="103"/>
      <c r="J92" s="103"/>
      <c r="K92" s="103"/>
      <c r="L92" s="103"/>
      <c r="M92" s="22"/>
    </row>
    <row r="93" spans="1:14" ht="36" customHeight="1">
      <c r="A93" s="22" t="s">
        <v>282</v>
      </c>
      <c r="B93" s="22" t="s">
        <v>272</v>
      </c>
      <c r="C93" s="7" t="s">
        <v>51</v>
      </c>
      <c r="D93" s="6">
        <v>240</v>
      </c>
      <c r="E93" s="103"/>
      <c r="F93" s="103">
        <f t="shared" ref="F93" si="51">TRUNC(E93*D93, 0)</f>
        <v>0</v>
      </c>
      <c r="G93" s="103"/>
      <c r="H93" s="103">
        <f t="shared" ref="H93" si="52">TRUNC(G93*D93, 0)</f>
        <v>0</v>
      </c>
      <c r="I93" s="103">
        <v>0</v>
      </c>
      <c r="J93" s="103">
        <f t="shared" ref="J93" si="53">TRUNC(I93*D93, 0)</f>
        <v>0</v>
      </c>
      <c r="K93" s="103">
        <f t="shared" ref="K93" si="54">TRUNC(E93+G93+I93, 0)</f>
        <v>0</v>
      </c>
      <c r="L93" s="103">
        <f t="shared" ref="L93" si="55">TRUNC(F93+H93+J93, 0)</f>
        <v>0</v>
      </c>
      <c r="M93" s="22"/>
    </row>
    <row r="94" spans="1:14" ht="36" customHeight="1">
      <c r="A94" s="22" t="s">
        <v>273</v>
      </c>
      <c r="B94" s="22" t="s">
        <v>274</v>
      </c>
      <c r="C94" s="7" t="s">
        <v>51</v>
      </c>
      <c r="D94" s="6">
        <v>200</v>
      </c>
      <c r="E94" s="103"/>
      <c r="F94" s="103">
        <f t="shared" ref="F94" si="56">TRUNC(E94*D94, 0)</f>
        <v>0</v>
      </c>
      <c r="G94" s="103"/>
      <c r="H94" s="103">
        <f t="shared" ref="H94" si="57">TRUNC(G94*D94, 0)</f>
        <v>0</v>
      </c>
      <c r="I94" s="103">
        <v>0</v>
      </c>
      <c r="J94" s="103">
        <f t="shared" ref="J94" si="58">TRUNC(I94*D94, 0)</f>
        <v>0</v>
      </c>
      <c r="K94" s="103">
        <f t="shared" ref="K94" si="59">TRUNC(E94+G94+I94, 0)</f>
        <v>0</v>
      </c>
      <c r="L94" s="103">
        <f t="shared" ref="L94" si="60">TRUNC(F94+H94+J94, 0)</f>
        <v>0</v>
      </c>
      <c r="M94" s="22"/>
    </row>
    <row r="95" spans="1:14" ht="30" customHeight="1">
      <c r="A95" s="101"/>
      <c r="B95" s="22"/>
      <c r="C95" s="104"/>
      <c r="D95" s="6"/>
      <c r="E95" s="103"/>
      <c r="F95" s="103"/>
      <c r="G95" s="103"/>
      <c r="H95" s="103"/>
      <c r="I95" s="103"/>
      <c r="J95" s="103"/>
      <c r="K95" s="103"/>
      <c r="L95" s="103"/>
      <c r="M95" s="22"/>
    </row>
    <row r="96" spans="1:14" ht="30" customHeight="1">
      <c r="A96" s="101"/>
      <c r="B96" s="22"/>
      <c r="C96" s="104"/>
      <c r="D96" s="6"/>
      <c r="E96" s="103"/>
      <c r="F96" s="103"/>
      <c r="G96" s="103"/>
      <c r="H96" s="103"/>
      <c r="I96" s="103"/>
      <c r="J96" s="103"/>
      <c r="K96" s="103"/>
      <c r="L96" s="103"/>
      <c r="M96" s="22"/>
    </row>
    <row r="97" spans="1:13" ht="30" customHeight="1">
      <c r="A97" s="101"/>
      <c r="B97" s="29"/>
      <c r="C97" s="104"/>
      <c r="D97" s="6"/>
      <c r="E97" s="103"/>
      <c r="F97" s="103"/>
      <c r="G97" s="103"/>
      <c r="H97" s="103"/>
      <c r="I97" s="103"/>
      <c r="J97" s="103"/>
      <c r="K97" s="103"/>
      <c r="L97" s="103"/>
      <c r="M97" s="22"/>
    </row>
    <row r="98" spans="1:13" s="25" customFormat="1" ht="30" customHeight="1">
      <c r="A98" s="32"/>
      <c r="B98" s="32"/>
      <c r="C98" s="34"/>
      <c r="D98" s="33"/>
      <c r="E98" s="35"/>
      <c r="F98" s="35"/>
      <c r="G98" s="35"/>
      <c r="H98" s="35"/>
      <c r="I98" s="35"/>
      <c r="J98" s="35"/>
      <c r="K98" s="35"/>
      <c r="L98" s="35"/>
      <c r="M98" s="24"/>
    </row>
    <row r="99" spans="1:13" s="25" customFormat="1" ht="30" customHeight="1">
      <c r="A99" s="32"/>
      <c r="B99" s="32"/>
      <c r="C99" s="34"/>
      <c r="D99" s="33"/>
      <c r="E99" s="35"/>
      <c r="F99" s="35"/>
      <c r="G99" s="35"/>
      <c r="H99" s="35"/>
      <c r="I99" s="35"/>
      <c r="J99" s="35"/>
      <c r="K99" s="35"/>
      <c r="L99" s="35"/>
      <c r="M99" s="24"/>
    </row>
    <row r="100" spans="1:13" s="25" customFormat="1" ht="30" customHeight="1">
      <c r="A100" s="32"/>
      <c r="B100" s="32"/>
      <c r="C100" s="34"/>
      <c r="D100" s="33"/>
      <c r="E100" s="35"/>
      <c r="F100" s="35"/>
      <c r="G100" s="35"/>
      <c r="H100" s="35"/>
      <c r="I100" s="35"/>
      <c r="J100" s="35"/>
      <c r="K100" s="35"/>
      <c r="L100" s="35"/>
      <c r="M100" s="24"/>
    </row>
    <row r="101" spans="1:13" s="25" customFormat="1" ht="30" customHeight="1">
      <c r="A101" s="32"/>
      <c r="B101" s="32"/>
      <c r="C101" s="33"/>
      <c r="D101" s="33"/>
      <c r="E101" s="32"/>
      <c r="F101" s="32"/>
      <c r="G101" s="32"/>
      <c r="H101" s="32"/>
      <c r="I101" s="32"/>
      <c r="J101" s="32"/>
      <c r="K101" s="32"/>
      <c r="L101" s="32"/>
      <c r="M101" s="32"/>
    </row>
    <row r="102" spans="1:13" s="25" customFormat="1" ht="30" customHeight="1">
      <c r="A102" s="32"/>
      <c r="B102" s="32"/>
      <c r="C102" s="33"/>
      <c r="D102" s="33"/>
      <c r="E102" s="32"/>
      <c r="F102" s="32"/>
      <c r="G102" s="32"/>
      <c r="H102" s="32"/>
      <c r="I102" s="32"/>
      <c r="J102" s="32"/>
      <c r="K102" s="32"/>
      <c r="L102" s="32"/>
      <c r="M102" s="32"/>
    </row>
    <row r="103" spans="1:13" s="25" customFormat="1" ht="30" customHeight="1">
      <c r="A103" s="32"/>
      <c r="B103" s="32"/>
      <c r="C103" s="33"/>
      <c r="D103" s="33"/>
      <c r="E103" s="32"/>
      <c r="F103" s="32"/>
      <c r="G103" s="32"/>
      <c r="H103" s="32"/>
      <c r="I103" s="32"/>
      <c r="J103" s="32"/>
      <c r="K103" s="32"/>
      <c r="L103" s="32"/>
      <c r="M103" s="32"/>
    </row>
    <row r="104" spans="1:13" s="25" customFormat="1" ht="30" customHeight="1">
      <c r="A104" s="32"/>
      <c r="B104" s="32"/>
      <c r="C104" s="33"/>
      <c r="D104" s="33"/>
      <c r="E104" s="32"/>
      <c r="F104" s="32"/>
      <c r="G104" s="32"/>
      <c r="H104" s="32"/>
      <c r="I104" s="32"/>
      <c r="J104" s="32"/>
      <c r="K104" s="32"/>
      <c r="L104" s="36"/>
      <c r="M104" s="32"/>
    </row>
    <row r="105" spans="1:13" s="25" customFormat="1" ht="30" customHeight="1">
      <c r="A105" s="32"/>
      <c r="B105" s="32"/>
      <c r="C105" s="33"/>
      <c r="D105" s="33"/>
      <c r="E105" s="32"/>
      <c r="F105" s="32"/>
      <c r="G105" s="32"/>
      <c r="H105" s="32"/>
      <c r="I105" s="32"/>
      <c r="J105" s="32"/>
      <c r="K105" s="32"/>
      <c r="L105" s="32"/>
      <c r="M105" s="32"/>
    </row>
    <row r="106" spans="1:13" s="25" customFormat="1" ht="30" customHeight="1">
      <c r="A106" s="32"/>
      <c r="B106" s="32"/>
      <c r="C106" s="33"/>
      <c r="D106" s="33"/>
      <c r="E106" s="32"/>
      <c r="F106" s="32"/>
      <c r="G106" s="32"/>
      <c r="H106" s="32"/>
      <c r="I106" s="32"/>
      <c r="J106" s="32"/>
      <c r="K106" s="32"/>
      <c r="L106" s="32"/>
      <c r="M106" s="32"/>
    </row>
    <row r="107" spans="1:13" s="25" customFormat="1" ht="30" customHeight="1">
      <c r="A107" s="32"/>
      <c r="B107" s="32"/>
      <c r="C107" s="33"/>
      <c r="D107" s="33"/>
      <c r="E107" s="32"/>
      <c r="F107" s="32"/>
      <c r="G107" s="32"/>
      <c r="H107" s="32"/>
      <c r="I107" s="32"/>
      <c r="J107" s="32"/>
      <c r="K107" s="32"/>
      <c r="L107" s="32"/>
      <c r="M107" s="32"/>
    </row>
    <row r="108" spans="1:13" s="25" customFormat="1" ht="30" customHeight="1">
      <c r="A108" s="32"/>
      <c r="B108" s="32"/>
      <c r="C108" s="33"/>
      <c r="D108" s="33"/>
      <c r="E108" s="32"/>
      <c r="F108" s="32"/>
      <c r="G108" s="32"/>
      <c r="H108" s="32"/>
      <c r="I108" s="32"/>
      <c r="J108" s="32"/>
      <c r="K108" s="32"/>
      <c r="L108" s="32"/>
      <c r="M108" s="32"/>
    </row>
    <row r="109" spans="1:13" s="25" customFormat="1" ht="30" customHeight="1">
      <c r="A109" s="32"/>
      <c r="B109" s="32"/>
      <c r="C109" s="33"/>
      <c r="D109" s="33"/>
      <c r="E109" s="32"/>
      <c r="F109" s="32"/>
      <c r="G109" s="32"/>
      <c r="H109" s="32"/>
      <c r="I109" s="32"/>
      <c r="J109" s="32"/>
      <c r="K109" s="32"/>
      <c r="L109" s="32"/>
      <c r="M109" s="32"/>
    </row>
    <row r="110" spans="1:13" s="25" customFormat="1" ht="30" customHeight="1">
      <c r="A110" s="32"/>
      <c r="B110" s="32"/>
      <c r="C110" s="33"/>
      <c r="D110" s="33"/>
      <c r="E110" s="32"/>
      <c r="F110" s="32"/>
      <c r="G110" s="32"/>
      <c r="H110" s="32"/>
      <c r="I110" s="32"/>
      <c r="J110" s="32"/>
      <c r="K110" s="32"/>
      <c r="L110" s="32"/>
      <c r="M110" s="32"/>
    </row>
    <row r="111" spans="1:13" s="25" customFormat="1" ht="30" customHeight="1">
      <c r="A111" s="32"/>
      <c r="B111" s="32"/>
      <c r="C111" s="33"/>
      <c r="D111" s="33"/>
      <c r="E111" s="32"/>
      <c r="F111" s="32"/>
      <c r="G111" s="32"/>
      <c r="H111" s="32"/>
      <c r="I111" s="32"/>
      <c r="J111" s="32"/>
      <c r="K111" s="32"/>
      <c r="L111" s="32"/>
      <c r="M111" s="32"/>
    </row>
    <row r="112" spans="1:13" s="25" customFormat="1" ht="30" customHeight="1">
      <c r="A112" s="32"/>
      <c r="B112" s="32"/>
      <c r="C112" s="33"/>
      <c r="D112" s="33"/>
      <c r="E112" s="32"/>
      <c r="F112" s="32"/>
      <c r="G112" s="32"/>
      <c r="H112" s="32"/>
      <c r="I112" s="32"/>
      <c r="J112" s="32"/>
      <c r="K112" s="32"/>
      <c r="L112" s="32"/>
      <c r="M112" s="32"/>
    </row>
    <row r="113" spans="1:14" s="25" customFormat="1" ht="30" customHeight="1">
      <c r="A113" s="24" t="s">
        <v>54</v>
      </c>
      <c r="B113" s="32"/>
      <c r="C113" s="33"/>
      <c r="D113" s="33"/>
      <c r="E113" s="32"/>
      <c r="F113" s="35">
        <f>SUM(F93:F112)</f>
        <v>0</v>
      </c>
      <c r="G113" s="32"/>
      <c r="H113" s="35">
        <f>SUM(H93:H112)</f>
        <v>0</v>
      </c>
      <c r="I113" s="32"/>
      <c r="J113" s="35"/>
      <c r="K113" s="32"/>
      <c r="L113" s="35">
        <f>SUM(L93:L112)</f>
        <v>0</v>
      </c>
      <c r="M113" s="32"/>
      <c r="N113" s="25" t="s">
        <v>55</v>
      </c>
    </row>
    <row r="114" spans="1:14" ht="30" customHeight="1">
      <c r="A114" s="22" t="s">
        <v>287</v>
      </c>
      <c r="B114" s="29"/>
      <c r="C114" s="7"/>
      <c r="D114" s="6"/>
      <c r="E114" s="103"/>
      <c r="F114" s="103"/>
      <c r="G114" s="103"/>
      <c r="H114" s="103"/>
      <c r="I114" s="103"/>
      <c r="J114" s="103"/>
      <c r="K114" s="103"/>
      <c r="L114" s="103"/>
      <c r="M114" s="22"/>
    </row>
    <row r="115" spans="1:14" ht="30" customHeight="1">
      <c r="A115" s="101" t="s">
        <v>228</v>
      </c>
      <c r="B115" s="22" t="s">
        <v>229</v>
      </c>
      <c r="C115" s="104" t="s">
        <v>232</v>
      </c>
      <c r="D115" s="6">
        <v>1</v>
      </c>
      <c r="E115" s="103"/>
      <c r="F115" s="103">
        <f t="shared" ref="F115" si="61">TRUNC(E115*D115, 0)</f>
        <v>0</v>
      </c>
      <c r="G115" s="103">
        <v>0</v>
      </c>
      <c r="H115" s="103">
        <f t="shared" ref="H115" si="62">TRUNC(G115*D115, 0)</f>
        <v>0</v>
      </c>
      <c r="I115" s="103">
        <v>0</v>
      </c>
      <c r="J115" s="103">
        <f t="shared" ref="J115" si="63">TRUNC(I115*D115, 0)</f>
        <v>0</v>
      </c>
      <c r="K115" s="103">
        <f t="shared" ref="K115" si="64">TRUNC(E115+G115+I115, 0)</f>
        <v>0</v>
      </c>
      <c r="L115" s="103">
        <f t="shared" ref="L115" si="65">TRUNC(F115+H115+J115, 0)</f>
        <v>0</v>
      </c>
      <c r="M115" s="22"/>
    </row>
    <row r="116" spans="1:14" ht="30" customHeight="1">
      <c r="A116" s="101" t="s">
        <v>230</v>
      </c>
      <c r="B116" s="22" t="s">
        <v>255</v>
      </c>
      <c r="C116" s="104" t="s">
        <v>231</v>
      </c>
      <c r="D116" s="6">
        <v>2</v>
      </c>
      <c r="E116" s="103"/>
      <c r="F116" s="103">
        <f t="shared" ref="F116" si="66">TRUNC(E116*D116, 0)</f>
        <v>0</v>
      </c>
      <c r="G116" s="103">
        <v>0</v>
      </c>
      <c r="H116" s="103">
        <f t="shared" ref="H116" si="67">TRUNC(G116*D116, 0)</f>
        <v>0</v>
      </c>
      <c r="I116" s="103">
        <v>0</v>
      </c>
      <c r="J116" s="103">
        <f t="shared" ref="J116" si="68">TRUNC(I116*D116, 0)</f>
        <v>0</v>
      </c>
      <c r="K116" s="103">
        <f t="shared" ref="K116" si="69">TRUNC(E116+G116+I116, 0)</f>
        <v>0</v>
      </c>
      <c r="L116" s="103">
        <f t="shared" ref="L116" si="70">TRUNC(F116+H116+J116, 0)</f>
        <v>0</v>
      </c>
      <c r="M116" s="22"/>
    </row>
    <row r="117" spans="1:14" ht="30" customHeight="1">
      <c r="A117" s="101" t="s">
        <v>233</v>
      </c>
      <c r="B117" s="29"/>
      <c r="C117" s="104" t="s">
        <v>231</v>
      </c>
      <c r="D117" s="6">
        <v>4</v>
      </c>
      <c r="E117" s="103"/>
      <c r="F117" s="103">
        <f t="shared" ref="F117:F119" si="71">TRUNC(E117*D117, 0)</f>
        <v>0</v>
      </c>
      <c r="G117" s="103">
        <v>0</v>
      </c>
      <c r="H117" s="103">
        <f t="shared" ref="H117:H119" si="72">TRUNC(G117*D117, 0)</f>
        <v>0</v>
      </c>
      <c r="I117" s="103">
        <v>0</v>
      </c>
      <c r="J117" s="103">
        <f t="shared" ref="J117:J119" si="73">TRUNC(I117*D117, 0)</f>
        <v>0</v>
      </c>
      <c r="K117" s="103">
        <f t="shared" ref="K117:K119" si="74">TRUNC(E117+G117+I117, 0)</f>
        <v>0</v>
      </c>
      <c r="L117" s="103">
        <f t="shared" ref="L117:L119" si="75">TRUNC(F117+H117+J117, 0)</f>
        <v>0</v>
      </c>
      <c r="M117" s="22"/>
    </row>
    <row r="118" spans="1:14" ht="30" customHeight="1">
      <c r="A118" s="32" t="s">
        <v>234</v>
      </c>
      <c r="B118" s="32"/>
      <c r="C118" s="104" t="s">
        <v>231</v>
      </c>
      <c r="D118" s="6">
        <v>1</v>
      </c>
      <c r="E118" s="103"/>
      <c r="F118" s="103">
        <f t="shared" si="71"/>
        <v>0</v>
      </c>
      <c r="G118" s="103">
        <v>0</v>
      </c>
      <c r="H118" s="103">
        <f t="shared" si="72"/>
        <v>0</v>
      </c>
      <c r="I118" s="103">
        <v>0</v>
      </c>
      <c r="J118" s="103">
        <f t="shared" si="73"/>
        <v>0</v>
      </c>
      <c r="K118" s="103">
        <f t="shared" si="74"/>
        <v>0</v>
      </c>
      <c r="L118" s="103">
        <f t="shared" si="75"/>
        <v>0</v>
      </c>
      <c r="M118" s="24"/>
    </row>
    <row r="119" spans="1:14" s="25" customFormat="1" ht="30" customHeight="1">
      <c r="A119" s="32" t="s">
        <v>242</v>
      </c>
      <c r="B119" s="32" t="s">
        <v>243</v>
      </c>
      <c r="C119" s="104" t="s">
        <v>222</v>
      </c>
      <c r="D119" s="6">
        <v>2</v>
      </c>
      <c r="E119" s="103"/>
      <c r="F119" s="103">
        <f t="shared" si="71"/>
        <v>0</v>
      </c>
      <c r="G119" s="103">
        <v>0</v>
      </c>
      <c r="H119" s="103">
        <f t="shared" si="72"/>
        <v>0</v>
      </c>
      <c r="I119" s="103">
        <v>0</v>
      </c>
      <c r="J119" s="103">
        <f t="shared" si="73"/>
        <v>0</v>
      </c>
      <c r="K119" s="103">
        <f t="shared" si="74"/>
        <v>0</v>
      </c>
      <c r="L119" s="103">
        <f t="shared" si="75"/>
        <v>0</v>
      </c>
      <c r="M119" s="24"/>
    </row>
    <row r="120" spans="1:14" s="25" customFormat="1" ht="30" customHeight="1">
      <c r="A120" s="32" t="s">
        <v>235</v>
      </c>
      <c r="B120" s="32"/>
      <c r="C120" s="104" t="s">
        <v>231</v>
      </c>
      <c r="D120" s="6">
        <v>3</v>
      </c>
      <c r="E120" s="103"/>
      <c r="F120" s="103">
        <f t="shared" ref="F120:F121" si="76">TRUNC(E120*D120, 0)</f>
        <v>0</v>
      </c>
      <c r="G120" s="103">
        <v>0</v>
      </c>
      <c r="H120" s="103">
        <f t="shared" ref="H120:H121" si="77">TRUNC(G120*D120, 0)</f>
        <v>0</v>
      </c>
      <c r="I120" s="103">
        <v>0</v>
      </c>
      <c r="J120" s="103">
        <f t="shared" ref="J120:J121" si="78">TRUNC(I120*D120, 0)</f>
        <v>0</v>
      </c>
      <c r="K120" s="103">
        <f t="shared" ref="K120:K121" si="79">TRUNC(E120+G120+I120, 0)</f>
        <v>0</v>
      </c>
      <c r="L120" s="103">
        <f t="shared" ref="L120:L121" si="80">TRUNC(F120+H120+J120, 0)</f>
        <v>0</v>
      </c>
      <c r="M120" s="24"/>
    </row>
    <row r="121" spans="1:14" s="25" customFormat="1" ht="30" customHeight="1">
      <c r="A121" s="32" t="s">
        <v>236</v>
      </c>
      <c r="B121" s="32"/>
      <c r="C121" s="104" t="s">
        <v>231</v>
      </c>
      <c r="D121" s="6">
        <v>16</v>
      </c>
      <c r="E121" s="103"/>
      <c r="F121" s="103">
        <f t="shared" si="76"/>
        <v>0</v>
      </c>
      <c r="G121" s="103">
        <v>0</v>
      </c>
      <c r="H121" s="103">
        <f t="shared" si="77"/>
        <v>0</v>
      </c>
      <c r="I121" s="103">
        <v>0</v>
      </c>
      <c r="J121" s="103">
        <f t="shared" si="78"/>
        <v>0</v>
      </c>
      <c r="K121" s="103">
        <f t="shared" si="79"/>
        <v>0</v>
      </c>
      <c r="L121" s="103">
        <f t="shared" si="80"/>
        <v>0</v>
      </c>
      <c r="M121" s="24"/>
    </row>
    <row r="122" spans="1:14" s="25" customFormat="1" ht="30" customHeight="1">
      <c r="A122" s="32" t="s">
        <v>237</v>
      </c>
      <c r="B122" s="32" t="s">
        <v>238</v>
      </c>
      <c r="C122" s="104" t="s">
        <v>222</v>
      </c>
      <c r="D122" s="6">
        <v>5</v>
      </c>
      <c r="E122" s="103"/>
      <c r="F122" s="103">
        <f t="shared" ref="F122" si="81">TRUNC(E122*D122, 0)</f>
        <v>0</v>
      </c>
      <c r="G122" s="103">
        <v>0</v>
      </c>
      <c r="H122" s="103">
        <f t="shared" ref="H122" si="82">TRUNC(G122*D122, 0)</f>
        <v>0</v>
      </c>
      <c r="I122" s="103">
        <v>0</v>
      </c>
      <c r="J122" s="103">
        <f t="shared" ref="J122" si="83">TRUNC(I122*D122, 0)</f>
        <v>0</v>
      </c>
      <c r="K122" s="103">
        <f t="shared" ref="K122" si="84">TRUNC(E122+G122+I122, 0)</f>
        <v>0</v>
      </c>
      <c r="L122" s="103">
        <f t="shared" ref="L122" si="85">TRUNC(F122+H122+J122, 0)</f>
        <v>0</v>
      </c>
      <c r="M122" s="32"/>
    </row>
    <row r="123" spans="1:14" s="25" customFormat="1" ht="30" customHeight="1">
      <c r="A123" s="32" t="s">
        <v>241</v>
      </c>
      <c r="B123" s="32" t="s">
        <v>239</v>
      </c>
      <c r="C123" s="104" t="s">
        <v>240</v>
      </c>
      <c r="D123" s="6">
        <v>30</v>
      </c>
      <c r="E123" s="103"/>
      <c r="F123" s="103">
        <f t="shared" ref="F123" si="86">TRUNC(E123*D123, 0)</f>
        <v>0</v>
      </c>
      <c r="G123" s="103"/>
      <c r="H123" s="103">
        <f t="shared" ref="H123" si="87">TRUNC(G123*D123, 0)</f>
        <v>0</v>
      </c>
      <c r="I123" s="103">
        <v>0</v>
      </c>
      <c r="J123" s="103">
        <f t="shared" ref="J123" si="88">TRUNC(I123*D123, 0)</f>
        <v>0</v>
      </c>
      <c r="K123" s="103">
        <f t="shared" ref="K123" si="89">TRUNC(E123+G123+I123, 0)</f>
        <v>0</v>
      </c>
      <c r="L123" s="103">
        <f t="shared" ref="L123" si="90">TRUNC(F123+H123+J123, 0)</f>
        <v>0</v>
      </c>
      <c r="M123" s="32"/>
    </row>
    <row r="124" spans="1:14" s="25" customFormat="1" ht="30" customHeight="1">
      <c r="A124" s="32" t="s">
        <v>261</v>
      </c>
      <c r="B124" s="32" t="s">
        <v>259</v>
      </c>
      <c r="C124" s="104" t="s">
        <v>260</v>
      </c>
      <c r="D124" s="6">
        <v>1</v>
      </c>
      <c r="E124" s="103"/>
      <c r="F124" s="103">
        <f t="shared" ref="F124:F125" si="91">TRUNC(E124*D124, 0)</f>
        <v>0</v>
      </c>
      <c r="G124" s="103"/>
      <c r="H124" s="103">
        <f t="shared" ref="H124:H125" si="92">TRUNC(G124*D124, 0)</f>
        <v>0</v>
      </c>
      <c r="I124" s="103">
        <v>0</v>
      </c>
      <c r="J124" s="103">
        <f t="shared" ref="J124:J125" si="93">TRUNC(I124*D124, 0)</f>
        <v>0</v>
      </c>
      <c r="K124" s="103">
        <f t="shared" ref="K124" si="94">TRUNC(E124+G124+I124, 0)</f>
        <v>0</v>
      </c>
      <c r="L124" s="103">
        <f t="shared" ref="L124" si="95">TRUNC(F124+H124+J124, 0)</f>
        <v>0</v>
      </c>
      <c r="M124" s="32"/>
    </row>
    <row r="125" spans="1:14" s="25" customFormat="1" ht="30" customHeight="1">
      <c r="A125" s="116" t="s">
        <v>264</v>
      </c>
      <c r="B125" s="117" t="s">
        <v>262</v>
      </c>
      <c r="C125" s="117" t="s">
        <v>263</v>
      </c>
      <c r="D125" s="117">
        <v>32</v>
      </c>
      <c r="E125" s="103"/>
      <c r="F125" s="103">
        <f t="shared" si="91"/>
        <v>0</v>
      </c>
      <c r="G125" s="103"/>
      <c r="H125" s="103">
        <f t="shared" si="92"/>
        <v>0</v>
      </c>
      <c r="I125" s="103"/>
      <c r="J125" s="103">
        <f t="shared" si="93"/>
        <v>0</v>
      </c>
      <c r="K125" s="103">
        <f>TRUNC(E125+G125, 0)</f>
        <v>0</v>
      </c>
      <c r="L125" s="103">
        <f>TRUNC(F125+H125+J125, 0)</f>
        <v>0</v>
      </c>
      <c r="M125" s="32"/>
    </row>
    <row r="126" spans="1:14" s="25" customFormat="1" ht="30" customHeight="1">
      <c r="A126" s="32" t="s">
        <v>275</v>
      </c>
      <c r="B126" s="32" t="s">
        <v>267</v>
      </c>
      <c r="C126" s="117" t="s">
        <v>268</v>
      </c>
      <c r="D126" s="117">
        <v>1</v>
      </c>
      <c r="E126" s="103"/>
      <c r="F126" s="103">
        <f t="shared" ref="F126:F127" si="96">TRUNC(E126*D126, 0)</f>
        <v>0</v>
      </c>
      <c r="G126" s="103"/>
      <c r="H126" s="103">
        <f t="shared" ref="H126:H127" si="97">TRUNC(G126*D126, 0)</f>
        <v>0</v>
      </c>
      <c r="I126" s="103"/>
      <c r="J126" s="103">
        <f t="shared" ref="J126:J127" si="98">TRUNC(I126*D126, 0)</f>
        <v>0</v>
      </c>
      <c r="K126" s="103">
        <f>TRUNC(E126+G126, 0)</f>
        <v>0</v>
      </c>
      <c r="L126" s="103">
        <f t="shared" ref="L126:L127" si="99">TRUNC(F126+H126+J126, 0)</f>
        <v>0</v>
      </c>
      <c r="M126" s="32"/>
    </row>
    <row r="127" spans="1:14" s="25" customFormat="1" ht="30" customHeight="1">
      <c r="A127" s="32" t="s">
        <v>340</v>
      </c>
      <c r="B127" s="32"/>
      <c r="C127" s="33" t="s">
        <v>291</v>
      </c>
      <c r="D127" s="117">
        <v>1</v>
      </c>
      <c r="E127" s="103">
        <v>0</v>
      </c>
      <c r="F127" s="103">
        <f t="shared" si="96"/>
        <v>0</v>
      </c>
      <c r="G127" s="103">
        <v>5000000</v>
      </c>
      <c r="H127" s="103">
        <f t="shared" si="97"/>
        <v>5000000</v>
      </c>
      <c r="I127" s="103">
        <v>0</v>
      </c>
      <c r="J127" s="103">
        <f t="shared" si="98"/>
        <v>0</v>
      </c>
      <c r="K127" s="103">
        <f>TRUNC(E127+G127, 0)</f>
        <v>5000000</v>
      </c>
      <c r="L127" s="103">
        <f t="shared" si="99"/>
        <v>5000000</v>
      </c>
      <c r="M127" s="32"/>
    </row>
    <row r="128" spans="1:14" s="25" customFormat="1" ht="30" customHeight="1">
      <c r="A128" s="32"/>
      <c r="B128" s="32"/>
      <c r="C128" s="33"/>
      <c r="D128" s="33"/>
      <c r="E128" s="32"/>
      <c r="F128" s="32"/>
      <c r="G128" s="32"/>
      <c r="H128" s="32"/>
      <c r="I128" s="32"/>
      <c r="J128" s="32"/>
      <c r="K128" s="32"/>
      <c r="L128" s="32"/>
      <c r="M128" s="32"/>
    </row>
    <row r="129" spans="1:14" s="25" customFormat="1" ht="30" customHeight="1">
      <c r="A129" s="32"/>
      <c r="B129" s="32"/>
      <c r="C129" s="33"/>
      <c r="D129" s="33"/>
      <c r="E129" s="32"/>
      <c r="F129" s="32"/>
      <c r="G129" s="32"/>
      <c r="H129" s="32"/>
      <c r="I129" s="32"/>
      <c r="J129" s="32"/>
      <c r="K129" s="32"/>
      <c r="L129" s="32"/>
      <c r="M129" s="32"/>
    </row>
    <row r="130" spans="1:14" s="25" customFormat="1" ht="30" customHeight="1">
      <c r="A130" s="32"/>
      <c r="B130" s="32"/>
      <c r="C130" s="33"/>
      <c r="D130" s="33"/>
      <c r="E130" s="32"/>
      <c r="F130" s="32"/>
      <c r="G130" s="32"/>
      <c r="H130" s="32"/>
      <c r="I130" s="32"/>
      <c r="J130" s="32"/>
      <c r="K130" s="32"/>
      <c r="L130" s="32"/>
      <c r="M130" s="32"/>
    </row>
    <row r="131" spans="1:14" s="25" customFormat="1" ht="30" customHeight="1">
      <c r="A131" s="32"/>
      <c r="B131" s="32"/>
      <c r="C131" s="33"/>
      <c r="D131" s="33"/>
      <c r="E131" s="32"/>
      <c r="F131" s="32"/>
      <c r="G131" s="32"/>
      <c r="H131" s="32"/>
      <c r="I131" s="32"/>
      <c r="J131" s="32"/>
      <c r="K131" s="32"/>
      <c r="L131" s="32"/>
      <c r="M131" s="32"/>
    </row>
    <row r="132" spans="1:14" s="25" customFormat="1" ht="30" customHeight="1">
      <c r="A132" s="32"/>
      <c r="B132" s="32"/>
      <c r="C132" s="33"/>
      <c r="D132" s="33"/>
      <c r="E132" s="32"/>
      <c r="F132" s="32"/>
      <c r="G132" s="32"/>
      <c r="H132" s="32"/>
      <c r="I132" s="32"/>
      <c r="J132" s="32"/>
      <c r="K132" s="32"/>
      <c r="L132" s="32"/>
      <c r="M132" s="32"/>
    </row>
    <row r="133" spans="1:14" s="25" customFormat="1" ht="30" customHeight="1">
      <c r="A133" s="32"/>
      <c r="B133" s="32"/>
      <c r="C133" s="33"/>
      <c r="D133" s="33"/>
      <c r="E133" s="32"/>
      <c r="F133" s="32"/>
      <c r="G133" s="32"/>
      <c r="H133" s="32"/>
      <c r="I133" s="32"/>
      <c r="J133" s="32"/>
      <c r="K133" s="32"/>
      <c r="L133" s="32"/>
      <c r="M133" s="32"/>
    </row>
    <row r="134" spans="1:14" s="25" customFormat="1" ht="33.75" customHeight="1">
      <c r="A134" s="24" t="s">
        <v>54</v>
      </c>
      <c r="B134" s="32"/>
      <c r="C134" s="33"/>
      <c r="D134" s="33"/>
      <c r="E134" s="32"/>
      <c r="F134" s="35">
        <f>SUM(F115:F133)</f>
        <v>0</v>
      </c>
      <c r="G134" s="32"/>
      <c r="H134" s="35">
        <f>SUM(H115:H133)</f>
        <v>5000000</v>
      </c>
      <c r="I134" s="32"/>
      <c r="J134" s="35">
        <f>SUM(J115:J133)</f>
        <v>0</v>
      </c>
      <c r="K134" s="32"/>
      <c r="L134" s="35">
        <f>SUM(L115:L133)</f>
        <v>5000000</v>
      </c>
      <c r="M134" s="32"/>
    </row>
    <row r="135" spans="1:14" s="25" customFormat="1" ht="30" customHeight="1">
      <c r="A135" s="5"/>
      <c r="B135" s="5"/>
      <c r="C135" s="8"/>
      <c r="D135" s="8"/>
      <c r="E135" s="5"/>
      <c r="F135" s="5"/>
      <c r="G135" s="5"/>
      <c r="H135" s="5"/>
      <c r="I135" s="5"/>
      <c r="J135" s="5"/>
      <c r="K135" s="5"/>
      <c r="L135" s="5"/>
      <c r="M135" s="9"/>
      <c r="N135" s="25" t="s">
        <v>55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67" right="0" top="0.5" bottom="0.38" header="0" footer="0"/>
  <pageSetup paperSize="9" scale="67" fitToHeight="0" orientation="landscape" r:id="rId1"/>
  <rowBreaks count="2" manualBreakCount="2">
    <brk id="69" max="12" man="1"/>
    <brk id="9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6.5"/>
  <sheetData>
    <row r="1" spans="1:7">
      <c r="A1" t="s">
        <v>121</v>
      </c>
    </row>
    <row r="2" spans="1:7">
      <c r="A2" s="1" t="s">
        <v>122</v>
      </c>
      <c r="B2" t="s">
        <v>58</v>
      </c>
      <c r="C2" s="1" t="s">
        <v>123</v>
      </c>
    </row>
    <row r="3" spans="1:7">
      <c r="A3" s="1" t="s">
        <v>124</v>
      </c>
      <c r="B3" t="s">
        <v>125</v>
      </c>
    </row>
    <row r="4" spans="1:7">
      <c r="A4" s="1" t="s">
        <v>126</v>
      </c>
      <c r="B4">
        <v>5</v>
      </c>
    </row>
    <row r="5" spans="1:7">
      <c r="A5" s="1" t="s">
        <v>127</v>
      </c>
      <c r="B5">
        <v>5</v>
      </c>
    </row>
    <row r="6" spans="1:7">
      <c r="A6" s="1" t="s">
        <v>128</v>
      </c>
      <c r="B6" t="s">
        <v>129</v>
      </c>
    </row>
    <row r="7" spans="1:7">
      <c r="A7" s="1" t="s">
        <v>130</v>
      </c>
      <c r="B7" t="s">
        <v>131</v>
      </c>
      <c r="C7" t="s">
        <v>49</v>
      </c>
    </row>
    <row r="8" spans="1:7">
      <c r="A8" s="1" t="s">
        <v>132</v>
      </c>
      <c r="B8" t="s">
        <v>131</v>
      </c>
      <c r="C8">
        <v>2</v>
      </c>
    </row>
    <row r="9" spans="1:7">
      <c r="A9" s="1" t="s">
        <v>133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134</v>
      </c>
    </row>
    <row r="10" spans="1:7">
      <c r="A10" s="1" t="s">
        <v>135</v>
      </c>
      <c r="B10">
        <v>1118</v>
      </c>
      <c r="C10">
        <v>0</v>
      </c>
      <c r="D10">
        <v>0</v>
      </c>
    </row>
    <row r="11" spans="1:7">
      <c r="A11" s="1" t="s">
        <v>136</v>
      </c>
      <c r="B11" t="s">
        <v>137</v>
      </c>
      <c r="C11">
        <v>4</v>
      </c>
    </row>
    <row r="12" spans="1:7">
      <c r="A12" s="1" t="s">
        <v>138</v>
      </c>
      <c r="B12" t="s">
        <v>137</v>
      </c>
      <c r="C12">
        <v>4</v>
      </c>
    </row>
    <row r="13" spans="1:7">
      <c r="A13" s="1" t="s">
        <v>139</v>
      </c>
      <c r="B13" t="s">
        <v>137</v>
      </c>
      <c r="C13">
        <v>3</v>
      </c>
    </row>
    <row r="14" spans="1:7">
      <c r="A14" s="1" t="s">
        <v>140</v>
      </c>
      <c r="B14" t="s">
        <v>131</v>
      </c>
      <c r="C14">
        <v>5</v>
      </c>
    </row>
    <row r="15" spans="1:7">
      <c r="A15" s="1" t="s">
        <v>141</v>
      </c>
      <c r="B15" t="s">
        <v>58</v>
      </c>
      <c r="C15" t="s">
        <v>142</v>
      </c>
      <c r="D15" t="s">
        <v>142</v>
      </c>
      <c r="E15" t="s">
        <v>142</v>
      </c>
      <c r="F15">
        <v>1</v>
      </c>
    </row>
    <row r="16" spans="1:7">
      <c r="A16" s="1" t="s">
        <v>143</v>
      </c>
      <c r="B16">
        <v>1.1100000000000001</v>
      </c>
      <c r="C16">
        <v>1.1200000000000001</v>
      </c>
    </row>
    <row r="17" spans="1:13">
      <c r="A17" s="1" t="s">
        <v>144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145</v>
      </c>
      <c r="B18">
        <v>1.25</v>
      </c>
      <c r="C18">
        <v>1.071</v>
      </c>
    </row>
    <row r="19" spans="1:13">
      <c r="A19" s="1" t="s">
        <v>146</v>
      </c>
    </row>
    <row r="20" spans="1:13">
      <c r="A20" s="1" t="s">
        <v>147</v>
      </c>
      <c r="B20" s="1" t="s">
        <v>131</v>
      </c>
      <c r="C20">
        <v>1</v>
      </c>
    </row>
    <row r="21" spans="1:13">
      <c r="A21" t="s">
        <v>59</v>
      </c>
      <c r="B21" t="s">
        <v>148</v>
      </c>
      <c r="C21" t="s">
        <v>149</v>
      </c>
    </row>
    <row r="22" spans="1:13">
      <c r="A22">
        <v>1</v>
      </c>
      <c r="B22" s="1" t="s">
        <v>150</v>
      </c>
      <c r="C22" s="1" t="s">
        <v>77</v>
      </c>
    </row>
    <row r="23" spans="1:13">
      <c r="A23">
        <v>2</v>
      </c>
      <c r="B23" s="1" t="s">
        <v>151</v>
      </c>
      <c r="C23" s="1" t="s">
        <v>152</v>
      </c>
    </row>
    <row r="24" spans="1:13">
      <c r="A24">
        <v>3</v>
      </c>
      <c r="B24" s="1" t="s">
        <v>153</v>
      </c>
      <c r="C24" s="1" t="s">
        <v>154</v>
      </c>
    </row>
    <row r="25" spans="1:13">
      <c r="A25">
        <v>4</v>
      </c>
      <c r="B25" s="1" t="s">
        <v>155</v>
      </c>
      <c r="C25" s="1" t="s">
        <v>156</v>
      </c>
    </row>
    <row r="26" spans="1:13">
      <c r="A26">
        <v>5</v>
      </c>
      <c r="B26" s="1" t="s">
        <v>157</v>
      </c>
      <c r="C26" s="1" t="s">
        <v>45</v>
      </c>
    </row>
    <row r="27" spans="1:13">
      <c r="A27">
        <v>6</v>
      </c>
      <c r="B27" s="1" t="s">
        <v>118</v>
      </c>
      <c r="C27" s="1" t="s">
        <v>117</v>
      </c>
    </row>
    <row r="28" spans="1:13">
      <c r="A28">
        <v>7</v>
      </c>
      <c r="B28" s="1" t="s">
        <v>158</v>
      </c>
      <c r="C28" s="1" t="s">
        <v>159</v>
      </c>
    </row>
    <row r="29" spans="1:13">
      <c r="A29">
        <v>8</v>
      </c>
      <c r="B29" s="1" t="s">
        <v>160</v>
      </c>
      <c r="C29" s="1" t="s">
        <v>161</v>
      </c>
    </row>
    <row r="30" spans="1:13">
      <c r="A30">
        <v>9</v>
      </c>
      <c r="B30" s="1" t="s">
        <v>162</v>
      </c>
      <c r="C30" s="1" t="s">
        <v>45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갑지</vt:lpstr>
      <vt:lpstr>공정표</vt:lpstr>
      <vt:lpstr>원가계산서</vt:lpstr>
      <vt:lpstr>공종별집계표</vt:lpstr>
      <vt:lpstr>공종별내역서</vt:lpstr>
      <vt:lpstr> 공사설정 </vt:lpstr>
      <vt:lpstr>Sheet1</vt:lpstr>
      <vt:lpstr>갑지!Print_Area</vt:lpstr>
      <vt:lpstr>공종별내역서!Print_Area</vt:lpstr>
      <vt:lpstr>공종별집계표!Print_Area</vt:lpstr>
      <vt:lpstr>공종별내역서!Print_Titles</vt:lpstr>
      <vt:lpstr>공종별집계표!Print_Titles</vt:lpstr>
      <vt:lpstr>원가계산서!Print_Titles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jwgs</cp:lastModifiedBy>
  <cp:lastPrinted>2025-04-24T00:12:24Z</cp:lastPrinted>
  <dcterms:created xsi:type="dcterms:W3CDTF">2019-12-02T06:32:40Z</dcterms:created>
  <dcterms:modified xsi:type="dcterms:W3CDTF">2025-04-24T08:26:11Z</dcterms:modified>
</cp:coreProperties>
</file>